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I:\Betriebsleitung\Info\Konformitätserklärungen\"/>
    </mc:Choice>
  </mc:AlternateContent>
  <xr:revisionPtr revIDLastSave="0" documentId="13_ncr:1_{595CA04A-2AA6-4480-8CD6-7DBEEC72A05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5320" yWindow="1095" windowWidth="25440" windowHeight="1539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5" i="5"/>
  <c r="B10" i="6"/>
  <c r="B9" i="6"/>
  <c r="G64" i="6" a="1"/>
  <c r="G64" i="6"/>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4" i="5"/>
  <c r="T2504" i="5"/>
  <c r="S2504" i="5"/>
  <c r="B2503" i="5"/>
  <c r="I2502" i="5"/>
  <c r="B2502" i="5"/>
  <c r="B2501" i="5"/>
  <c r="B2500" i="5"/>
  <c r="B2499" i="5"/>
  <c r="I2498" i="5"/>
  <c r="B2498" i="5"/>
  <c r="B2497" i="5"/>
  <c r="B2496" i="5"/>
  <c r="B2495" i="5"/>
  <c r="H2494" i="5"/>
  <c r="B2494" i="5"/>
  <c r="F2493" i="5"/>
  <c r="B2493" i="5"/>
  <c r="B2492" i="5"/>
  <c r="B2491" i="5"/>
  <c r="S2491" i="5"/>
  <c r="B2490" i="5"/>
  <c r="B2489" i="5"/>
  <c r="B2488" i="5"/>
  <c r="B2487" i="5"/>
  <c r="S2487" i="5"/>
  <c r="B2486" i="5"/>
  <c r="B2485" i="5"/>
  <c r="B2484" i="5"/>
  <c r="B2483" i="5"/>
  <c r="S2483" i="5"/>
  <c r="B2482" i="5"/>
  <c r="B2481" i="5"/>
  <c r="S2481" i="5"/>
  <c r="J2480" i="5"/>
  <c r="B2480" i="5"/>
  <c r="S2480" i="5"/>
  <c r="B2479" i="5"/>
  <c r="S2479" i="5"/>
  <c r="B2478" i="5"/>
  <c r="B2477" i="5"/>
  <c r="B2476" i="5"/>
  <c r="B2475" i="5"/>
  <c r="I2474" i="5"/>
  <c r="B2474" i="5"/>
  <c r="S2474" i="5"/>
  <c r="R2473" i="5"/>
  <c r="B2473" i="5"/>
  <c r="T2473" i="5"/>
  <c r="J2472" i="5"/>
  <c r="B2472" i="5"/>
  <c r="S2472" i="5"/>
  <c r="R2471" i="5"/>
  <c r="B2471" i="5"/>
  <c r="T2471" i="5"/>
  <c r="B2470" i="5"/>
  <c r="T2470" i="5"/>
  <c r="B2469" i="5"/>
  <c r="B2468" i="5"/>
  <c r="S2468" i="5"/>
  <c r="B2467" i="5"/>
  <c r="B2466" i="5"/>
  <c r="S2466" i="5"/>
  <c r="R2465" i="5"/>
  <c r="B2465" i="5"/>
  <c r="T2465" i="5"/>
  <c r="B2464" i="5"/>
  <c r="S2464" i="5"/>
  <c r="B2463" i="5"/>
  <c r="T2463" i="5"/>
  <c r="B2462" i="5"/>
  <c r="B2461" i="5"/>
  <c r="T2461" i="5"/>
  <c r="B2460" i="5"/>
  <c r="S2460" i="5"/>
  <c r="B2459" i="5"/>
  <c r="T2459" i="5"/>
  <c r="B2458" i="5"/>
  <c r="S2458" i="5"/>
  <c r="B2457" i="5"/>
  <c r="T2457" i="5"/>
  <c r="X2456" i="5"/>
  <c r="B2456" i="5"/>
  <c r="S2456" i="5"/>
  <c r="B2455" i="5"/>
  <c r="T2455" i="5"/>
  <c r="B2454" i="5"/>
  <c r="B2453" i="5"/>
  <c r="S2453" i="5"/>
  <c r="B2452" i="5"/>
  <c r="B2451" i="5"/>
  <c r="B2450" i="5"/>
  <c r="T2450" i="5"/>
  <c r="F2449" i="5"/>
  <c r="B2449" i="5"/>
  <c r="B2448" i="5"/>
  <c r="S2448" i="5"/>
  <c r="B2447" i="5"/>
  <c r="I2446" i="5"/>
  <c r="B2446" i="5"/>
  <c r="T2446" i="5"/>
  <c r="B2445" i="5"/>
  <c r="T2445" i="5"/>
  <c r="B2444" i="5"/>
  <c r="S2444" i="5"/>
  <c r="B2443" i="5"/>
  <c r="B2442" i="5"/>
  <c r="T2442" i="5"/>
  <c r="R2441" i="5"/>
  <c r="B2441" i="5"/>
  <c r="B2440" i="5"/>
  <c r="B2439" i="5"/>
  <c r="B2438" i="5"/>
  <c r="T2438" i="5"/>
  <c r="I2437" i="5"/>
  <c r="B2437" i="5"/>
  <c r="B2436" i="5"/>
  <c r="T2436" i="5"/>
  <c r="F2435" i="5"/>
  <c r="B2435" i="5"/>
  <c r="S2435" i="5"/>
  <c r="B2434" i="5"/>
  <c r="B2433" i="5"/>
  <c r="H2432" i="5"/>
  <c r="B2432" i="5"/>
  <c r="S2432" i="5"/>
  <c r="B2431" i="5"/>
  <c r="T2431" i="5"/>
  <c r="B2430" i="5"/>
  <c r="S2430" i="5"/>
  <c r="B2429" i="5"/>
  <c r="T2429" i="5"/>
  <c r="B2428" i="5"/>
  <c r="S2428" i="5"/>
  <c r="B2427" i="5"/>
  <c r="T2427" i="5"/>
  <c r="B2426" i="5"/>
  <c r="S2426" i="5"/>
  <c r="B2425" i="5"/>
  <c r="T2425" i="5"/>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c r="B2403" i="5"/>
  <c r="S2403" i="5"/>
  <c r="B2402" i="5"/>
  <c r="T2402" i="5"/>
  <c r="B2401" i="5"/>
  <c r="B2400" i="5"/>
  <c r="S2400" i="5"/>
  <c r="B2399" i="5"/>
  <c r="T2399" i="5"/>
  <c r="B2398" i="5"/>
  <c r="B2397" i="5"/>
  <c r="T2397" i="5"/>
  <c r="B2396" i="5"/>
  <c r="S2396" i="5"/>
  <c r="B2395" i="5"/>
  <c r="S2395" i="5"/>
  <c r="R2394" i="5"/>
  <c r="B2394" i="5"/>
  <c r="B2393" i="5"/>
  <c r="X2392" i="5"/>
  <c r="B2392" i="5"/>
  <c r="S2392" i="5"/>
  <c r="B2391" i="5"/>
  <c r="T2391" i="5"/>
  <c r="B2390" i="5"/>
  <c r="S2390" i="5"/>
  <c r="R2389" i="5"/>
  <c r="B2389" i="5"/>
  <c r="B2388" i="5"/>
  <c r="S2388" i="5"/>
  <c r="F2387" i="5"/>
  <c r="B2387" i="5"/>
  <c r="B2386" i="5"/>
  <c r="T2386" i="5"/>
  <c r="B2385" i="5"/>
  <c r="T2385" i="5"/>
  <c r="B2384" i="5"/>
  <c r="S2384" i="5"/>
  <c r="B2383" i="5"/>
  <c r="B2382" i="5"/>
  <c r="R2381" i="5"/>
  <c r="B2381" i="5"/>
  <c r="B2380" i="5"/>
  <c r="F2379" i="5"/>
  <c r="B2379" i="5"/>
  <c r="S2379" i="5"/>
  <c r="B2378" i="5"/>
  <c r="B2377" i="5"/>
  <c r="S2377" i="5"/>
  <c r="B2376" i="5"/>
  <c r="S2376" i="5"/>
  <c r="B2375" i="5"/>
  <c r="S2375" i="5"/>
  <c r="B2374" i="5"/>
  <c r="T2374" i="5"/>
  <c r="B2373" i="5"/>
  <c r="T2373" i="5"/>
  <c r="B2372" i="5"/>
  <c r="S2372" i="5"/>
  <c r="F2371" i="5"/>
  <c r="B2371" i="5"/>
  <c r="T2371" i="5"/>
  <c r="B2370" i="5"/>
  <c r="B2369" i="5"/>
  <c r="S2369" i="5"/>
  <c r="B2368" i="5"/>
  <c r="S2368" i="5"/>
  <c r="B2367" i="5"/>
  <c r="S2367" i="5"/>
  <c r="B2366" i="5"/>
  <c r="T2366" i="5"/>
  <c r="F2365" i="5"/>
  <c r="B2365" i="5"/>
  <c r="R2364" i="5"/>
  <c r="B2364" i="5"/>
  <c r="S2364" i="5"/>
  <c r="F2363" i="5"/>
  <c r="B2363" i="5"/>
  <c r="T2363" i="5"/>
  <c r="B2362" i="5"/>
  <c r="S2362" i="5"/>
  <c r="B2361" i="5"/>
  <c r="S2361" i="5"/>
  <c r="B2360" i="5"/>
  <c r="S2360" i="5"/>
  <c r="B2359" i="5"/>
  <c r="S2359" i="5"/>
  <c r="B2358" i="5"/>
  <c r="T2358" i="5"/>
  <c r="B2357" i="5"/>
  <c r="T2357" i="5"/>
  <c r="B2356" i="5"/>
  <c r="B2355" i="5"/>
  <c r="S2355" i="5"/>
  <c r="X2354" i="5"/>
  <c r="B2354" i="5"/>
  <c r="S2354" i="5"/>
  <c r="B2353" i="5"/>
  <c r="S2353" i="5"/>
  <c r="B2352" i="5"/>
  <c r="S2352" i="5"/>
  <c r="B2351" i="5"/>
  <c r="B2350" i="5"/>
  <c r="S2350" i="5"/>
  <c r="B2349" i="5"/>
  <c r="T2349" i="5"/>
  <c r="B2348" i="5"/>
  <c r="B2347" i="5"/>
  <c r="B2346" i="5"/>
  <c r="S2346" i="5"/>
  <c r="H2345" i="5"/>
  <c r="B2345" i="5"/>
  <c r="H2344" i="5"/>
  <c r="B2344" i="5"/>
  <c r="B2343" i="5"/>
  <c r="B2342" i="5"/>
  <c r="S2342" i="5"/>
  <c r="B2341" i="5"/>
  <c r="B2340" i="5"/>
  <c r="S2340" i="5"/>
  <c r="B2339" i="5"/>
  <c r="B2338" i="5"/>
  <c r="X2337" i="5"/>
  <c r="B2337" i="5"/>
  <c r="H2336" i="5"/>
  <c r="B2336" i="5"/>
  <c r="S2336" i="5"/>
  <c r="B2335" i="5"/>
  <c r="S2335" i="5"/>
  <c r="B2334" i="5"/>
  <c r="S2334" i="5"/>
  <c r="B2333" i="5"/>
  <c r="T2333" i="5"/>
  <c r="B2332" i="5"/>
  <c r="T2332" i="5"/>
  <c r="B2331" i="5"/>
  <c r="S2331" i="5"/>
  <c r="B2330" i="5"/>
  <c r="S2330" i="5"/>
  <c r="B2329" i="5"/>
  <c r="T2329" i="5"/>
  <c r="B2328" i="5"/>
  <c r="T2328" i="5"/>
  <c r="B2327" i="5"/>
  <c r="S2327" i="5"/>
  <c r="B2326" i="5"/>
  <c r="S2326" i="5"/>
  <c r="B2325" i="5"/>
  <c r="T2325" i="5"/>
  <c r="B2324" i="5"/>
  <c r="T2324" i="5"/>
  <c r="B2323" i="5"/>
  <c r="B2322" i="5"/>
  <c r="S2322" i="5"/>
  <c r="B2321" i="5"/>
  <c r="T2321" i="5"/>
  <c r="F2320" i="5"/>
  <c r="B2320" i="5"/>
  <c r="T2320" i="5"/>
  <c r="B2319" i="5"/>
  <c r="T2319" i="5"/>
  <c r="B2318" i="5"/>
  <c r="B2317" i="5"/>
  <c r="T2317" i="5"/>
  <c r="B2316" i="5"/>
  <c r="S2316" i="5"/>
  <c r="B2315" i="5"/>
  <c r="B2314" i="5"/>
  <c r="J2313" i="5"/>
  <c r="B2313" i="5"/>
  <c r="S2313" i="5"/>
  <c r="B2312" i="5"/>
  <c r="T2312" i="5"/>
  <c r="B2311" i="5"/>
  <c r="B2310" i="5"/>
  <c r="B2309" i="5"/>
  <c r="B2308" i="5"/>
  <c r="T2308" i="5"/>
  <c r="B2307" i="5"/>
  <c r="T2307" i="5"/>
  <c r="B2306" i="5"/>
  <c r="J2305" i="5"/>
  <c r="B2305" i="5"/>
  <c r="S2305" i="5"/>
  <c r="B2304" i="5"/>
  <c r="B2303" i="5"/>
  <c r="J2302" i="5"/>
  <c r="B2302" i="5"/>
  <c r="B2301" i="5"/>
  <c r="S2301" i="5"/>
  <c r="B2300" i="5"/>
  <c r="S2300" i="5"/>
  <c r="B2299" i="5"/>
  <c r="T2299" i="5"/>
  <c r="H2298" i="5"/>
  <c r="B2298" i="5"/>
  <c r="B2297" i="5"/>
  <c r="T2297" i="5"/>
  <c r="H2296" i="5"/>
  <c r="B2296" i="5"/>
  <c r="S2296" i="5"/>
  <c r="B2295" i="5"/>
  <c r="T2295" i="5"/>
  <c r="F2294" i="5"/>
  <c r="B2294" i="5"/>
  <c r="B2293" i="5"/>
  <c r="B2292" i="5"/>
  <c r="S2292" i="5"/>
  <c r="B2291" i="5"/>
  <c r="T2291" i="5"/>
  <c r="H2290" i="5"/>
  <c r="B2290" i="5"/>
  <c r="B2289" i="5"/>
  <c r="T2289" i="5"/>
  <c r="B2288" i="5"/>
  <c r="T2288" i="5"/>
  <c r="F2287" i="5"/>
  <c r="B2287" i="5"/>
  <c r="S2287" i="5"/>
  <c r="B2286" i="5"/>
  <c r="J2285" i="5"/>
  <c r="B2285" i="5"/>
  <c r="B2284" i="5"/>
  <c r="S2284" i="5"/>
  <c r="B2283" i="5"/>
  <c r="T2283" i="5"/>
  <c r="B2282" i="5"/>
  <c r="X2281" i="5"/>
  <c r="B2281" i="5"/>
  <c r="T2281" i="5"/>
  <c r="B2280" i="5"/>
  <c r="H2279" i="5"/>
  <c r="B2279" i="5"/>
  <c r="T2279" i="5"/>
  <c r="B2278" i="5"/>
  <c r="B2277" i="5"/>
  <c r="S2277" i="5"/>
  <c r="I2276" i="5"/>
  <c r="B2276" i="5"/>
  <c r="S2276" i="5"/>
  <c r="B2275" i="5"/>
  <c r="B2274" i="5"/>
  <c r="T2274" i="5"/>
  <c r="B2273" i="5"/>
  <c r="S2273" i="5"/>
  <c r="B2272" i="5"/>
  <c r="T2272" i="5"/>
  <c r="B2271" i="5"/>
  <c r="B2270" i="5"/>
  <c r="T2270" i="5"/>
  <c r="B2269" i="5"/>
  <c r="T2269" i="5"/>
  <c r="B2268" i="5"/>
  <c r="B2267" i="5"/>
  <c r="T2267" i="5"/>
  <c r="F2266" i="5"/>
  <c r="B2266" i="5"/>
  <c r="S2266" i="5"/>
  <c r="B2265" i="5"/>
  <c r="S2265" i="5"/>
  <c r="B2264" i="5"/>
  <c r="T2264" i="5"/>
  <c r="B2263" i="5"/>
  <c r="S2263" i="5"/>
  <c r="B2262" i="5"/>
  <c r="S2262" i="5"/>
  <c r="B2261" i="5"/>
  <c r="S2261" i="5"/>
  <c r="I2260" i="5"/>
  <c r="B2260" i="5"/>
  <c r="T2260" i="5"/>
  <c r="B2259" i="5"/>
  <c r="S2259" i="5"/>
  <c r="B2258" i="5"/>
  <c r="B2257" i="5"/>
  <c r="S2257" i="5"/>
  <c r="B2256" i="5"/>
  <c r="T2256" i="5"/>
  <c r="B2255" i="5"/>
  <c r="S2255" i="5"/>
  <c r="R2254" i="5"/>
  <c r="B2254" i="5"/>
  <c r="B2253" i="5"/>
  <c r="T2253" i="5"/>
  <c r="B2252" i="5"/>
  <c r="T2252" i="5"/>
  <c r="H2251" i="5"/>
  <c r="B2251" i="5"/>
  <c r="B2250" i="5"/>
  <c r="S2250" i="5"/>
  <c r="B2249" i="5"/>
  <c r="T2249" i="5"/>
  <c r="R2248" i="5"/>
  <c r="B2248" i="5"/>
  <c r="T2248" i="5"/>
  <c r="B2247" i="5"/>
  <c r="S2247" i="5"/>
  <c r="B2246" i="5"/>
  <c r="S2246" i="5"/>
  <c r="B2245" i="5"/>
  <c r="S2245" i="5"/>
  <c r="B2244" i="5"/>
  <c r="T2244" i="5"/>
  <c r="B2243" i="5"/>
  <c r="R2242" i="5"/>
  <c r="B2242" i="5"/>
  <c r="S2242" i="5"/>
  <c r="B2241" i="5"/>
  <c r="B2240" i="5"/>
  <c r="T2240" i="5"/>
  <c r="H2239" i="5"/>
  <c r="B2239" i="5"/>
  <c r="S2239" i="5"/>
  <c r="F2238" i="5"/>
  <c r="B2238" i="5"/>
  <c r="S2238" i="5"/>
  <c r="B2237" i="5"/>
  <c r="B2236" i="5"/>
  <c r="T2236" i="5"/>
  <c r="B2235" i="5"/>
  <c r="B2234" i="5"/>
  <c r="S2234" i="5"/>
  <c r="B2233" i="5"/>
  <c r="B2232" i="5"/>
  <c r="B2231" i="5"/>
  <c r="T2231" i="5"/>
  <c r="B2230" i="5"/>
  <c r="S2230" i="5"/>
  <c r="B2229" i="5"/>
  <c r="T2229" i="5"/>
  <c r="B2228" i="5"/>
  <c r="B2227" i="5"/>
  <c r="B2226" i="5"/>
  <c r="B2225" i="5"/>
  <c r="T2225" i="5"/>
  <c r="B2224" i="5"/>
  <c r="B2223" i="5"/>
  <c r="S2223" i="5"/>
  <c r="R2222" i="5"/>
  <c r="B2222" i="5"/>
  <c r="S2222" i="5"/>
  <c r="B2221" i="5"/>
  <c r="B2220" i="5"/>
  <c r="S2220" i="5"/>
  <c r="B2219" i="5"/>
  <c r="T2219" i="5"/>
  <c r="B2218" i="5"/>
  <c r="S2218" i="5"/>
  <c r="I2217" i="5"/>
  <c r="B2217" i="5"/>
  <c r="T2217" i="5"/>
  <c r="X2216" i="5"/>
  <c r="B2216" i="5"/>
  <c r="B2215" i="5"/>
  <c r="T2215" i="5"/>
  <c r="B2214" i="5"/>
  <c r="S2214" i="5"/>
  <c r="B2213" i="5"/>
  <c r="B2212" i="5"/>
  <c r="S2212" i="5"/>
  <c r="B2211" i="5"/>
  <c r="T2211" i="5"/>
  <c r="B2210" i="5"/>
  <c r="S2210" i="5"/>
  <c r="B2209" i="5"/>
  <c r="X2208" i="5"/>
  <c r="B2208" i="5"/>
  <c r="T2208" i="5"/>
  <c r="B2207" i="5"/>
  <c r="T2207" i="5"/>
  <c r="B2206" i="5"/>
  <c r="S2206" i="5"/>
  <c r="B2205" i="5"/>
  <c r="B2204" i="5"/>
  <c r="S2204" i="5"/>
  <c r="B2203" i="5"/>
  <c r="F2202" i="5"/>
  <c r="B2202" i="5"/>
  <c r="S2202" i="5"/>
  <c r="B2201" i="5"/>
  <c r="X2200" i="5"/>
  <c r="B2200" i="5"/>
  <c r="T2200" i="5"/>
  <c r="B2199" i="5"/>
  <c r="T2199" i="5"/>
  <c r="B2198" i="5"/>
  <c r="S2198" i="5"/>
  <c r="B2197" i="5"/>
  <c r="S2197" i="5"/>
  <c r="B2196" i="5"/>
  <c r="S2196" i="5"/>
  <c r="B2195" i="5"/>
  <c r="F2194" i="5"/>
  <c r="B2194" i="5"/>
  <c r="S2194" i="5"/>
  <c r="B2193" i="5"/>
  <c r="B2192" i="5"/>
  <c r="T2192" i="5"/>
  <c r="B2191" i="5"/>
  <c r="T2191" i="5"/>
  <c r="R2190" i="5"/>
  <c r="B2190" i="5"/>
  <c r="I2189" i="5"/>
  <c r="B2189" i="5"/>
  <c r="B2188" i="5"/>
  <c r="S2188" i="5"/>
  <c r="B2187" i="5"/>
  <c r="S2187" i="5"/>
  <c r="B2186" i="5"/>
  <c r="R2185" i="5"/>
  <c r="B2185" i="5"/>
  <c r="B2184" i="5"/>
  <c r="S2184" i="5"/>
  <c r="B2183" i="5"/>
  <c r="S2183" i="5"/>
  <c r="B2182" i="5"/>
  <c r="T2182" i="5"/>
  <c r="B2181" i="5"/>
  <c r="B2180" i="5"/>
  <c r="S2180" i="5"/>
  <c r="B2179" i="5"/>
  <c r="T2179" i="5"/>
  <c r="B2178" i="5"/>
  <c r="T2178" i="5"/>
  <c r="R2177" i="5"/>
  <c r="B2177" i="5"/>
  <c r="B2176" i="5"/>
  <c r="B2175" i="5"/>
  <c r="T2175" i="5"/>
  <c r="B2174" i="5"/>
  <c r="R2173" i="5"/>
  <c r="B2173" i="5"/>
  <c r="B2172" i="5"/>
  <c r="S2172" i="5"/>
  <c r="B2171" i="5"/>
  <c r="T2171" i="5"/>
  <c r="B2170" i="5"/>
  <c r="T2170" i="5"/>
  <c r="B2169" i="5"/>
  <c r="B2168" i="5"/>
  <c r="B2167" i="5"/>
  <c r="B2166" i="5"/>
  <c r="T2166" i="5"/>
  <c r="B2165" i="5"/>
  <c r="B2164" i="5"/>
  <c r="B2163" i="5"/>
  <c r="B2162" i="5"/>
  <c r="S2162" i="5"/>
  <c r="B2161" i="5"/>
  <c r="B2160" i="5"/>
  <c r="S2160" i="5"/>
  <c r="B2159" i="5"/>
  <c r="B2158" i="5"/>
  <c r="S2158" i="5"/>
  <c r="R2157" i="5"/>
  <c r="B2157" i="5"/>
  <c r="B2156" i="5"/>
  <c r="S2156" i="5"/>
  <c r="B2155" i="5"/>
  <c r="B2154" i="5"/>
  <c r="S2154" i="5"/>
  <c r="B2153" i="5"/>
  <c r="B2152" i="5"/>
  <c r="T2152" i="5"/>
  <c r="B2151" i="5"/>
  <c r="B2150" i="5"/>
  <c r="B2149" i="5"/>
  <c r="B2148" i="5"/>
  <c r="S2148" i="5"/>
  <c r="B2147" i="5"/>
  <c r="S2147" i="5"/>
  <c r="B2146" i="5"/>
  <c r="R2145" i="5"/>
  <c r="B2145" i="5"/>
  <c r="I2144" i="5"/>
  <c r="B2144" i="5"/>
  <c r="S2144" i="5"/>
  <c r="B2143" i="5"/>
  <c r="S2143" i="5"/>
  <c r="B2142" i="5"/>
  <c r="R2141" i="5"/>
  <c r="B2141" i="5"/>
  <c r="B2140" i="5"/>
  <c r="S2140" i="5"/>
  <c r="B2139" i="5"/>
  <c r="T2139" i="5"/>
  <c r="B2138" i="5"/>
  <c r="T2138" i="5"/>
  <c r="B2137" i="5"/>
  <c r="F2136" i="5"/>
  <c r="B2136" i="5"/>
  <c r="S2136" i="5"/>
  <c r="B2135" i="5"/>
  <c r="S2135" i="5"/>
  <c r="B2134" i="5"/>
  <c r="T2134" i="5"/>
  <c r="H2133" i="5"/>
  <c r="B2133" i="5"/>
  <c r="B2132" i="5"/>
  <c r="S2132" i="5"/>
  <c r="B2131" i="5"/>
  <c r="S2131" i="5"/>
  <c r="B2130" i="5"/>
  <c r="S2130" i="5"/>
  <c r="B2129" i="5"/>
  <c r="F2128" i="5"/>
  <c r="B2128" i="5"/>
  <c r="F2127" i="5"/>
  <c r="B2127" i="5"/>
  <c r="T2127" i="5"/>
  <c r="B2126" i="5"/>
  <c r="S2126" i="5"/>
  <c r="I2125" i="5"/>
  <c r="B2125" i="5"/>
  <c r="B2124" i="5"/>
  <c r="B2123" i="5"/>
  <c r="T2123" i="5"/>
  <c r="B2122" i="5"/>
  <c r="T2122" i="5"/>
  <c r="J2121" i="5"/>
  <c r="B2121" i="5"/>
  <c r="B2120" i="5"/>
  <c r="T2120" i="5"/>
  <c r="B2119" i="5"/>
  <c r="T2119" i="5"/>
  <c r="B2118" i="5"/>
  <c r="T2118" i="5"/>
  <c r="J2117" i="5"/>
  <c r="B2117" i="5"/>
  <c r="B2116" i="5"/>
  <c r="B2115" i="5"/>
  <c r="T2115" i="5"/>
  <c r="B2114" i="5"/>
  <c r="B2113" i="5"/>
  <c r="B2112" i="5"/>
  <c r="B2111" i="5"/>
  <c r="S2111" i="5"/>
  <c r="B2110" i="5"/>
  <c r="T2110" i="5"/>
  <c r="B2109" i="5"/>
  <c r="I2108" i="5"/>
  <c r="B2108" i="5"/>
  <c r="B2107" i="5"/>
  <c r="B2106" i="5"/>
  <c r="S2106" i="5"/>
  <c r="B2105" i="5"/>
  <c r="I2104" i="5"/>
  <c r="B2104" i="5"/>
  <c r="T2104" i="5"/>
  <c r="B2103" i="5"/>
  <c r="T2103" i="5"/>
  <c r="B2102" i="5"/>
  <c r="T2102" i="5"/>
  <c r="B2101" i="5"/>
  <c r="I2100" i="5"/>
  <c r="B2100" i="5"/>
  <c r="B2099" i="5"/>
  <c r="T2099" i="5"/>
  <c r="B2098" i="5"/>
  <c r="T2098" i="5"/>
  <c r="B2097" i="5"/>
  <c r="I2096" i="5"/>
  <c r="B2096" i="5"/>
  <c r="T2096" i="5"/>
  <c r="B2095" i="5"/>
  <c r="B2094" i="5"/>
  <c r="S2094" i="5"/>
  <c r="B2093" i="5"/>
  <c r="I2092" i="5"/>
  <c r="B2092" i="5"/>
  <c r="T2092" i="5"/>
  <c r="B2091" i="5"/>
  <c r="B2090" i="5"/>
  <c r="S2090" i="5"/>
  <c r="B2089" i="5"/>
  <c r="J2088" i="5"/>
  <c r="B2088" i="5"/>
  <c r="T2088" i="5"/>
  <c r="B2087" i="5"/>
  <c r="F2086" i="5"/>
  <c r="B2086" i="5"/>
  <c r="B2085" i="5"/>
  <c r="T2085" i="5"/>
  <c r="B2084" i="5"/>
  <c r="B2083" i="5"/>
  <c r="T2083" i="5"/>
  <c r="B2082" i="5"/>
  <c r="B2081" i="5"/>
  <c r="B2080" i="5"/>
  <c r="B2079" i="5"/>
  <c r="S2079" i="5"/>
  <c r="B2078" i="5"/>
  <c r="T2078" i="5"/>
  <c r="B2077" i="5"/>
  <c r="T2077" i="5"/>
  <c r="B2076" i="5"/>
  <c r="B2075" i="5"/>
  <c r="T2075" i="5"/>
  <c r="X2074" i="5"/>
  <c r="B2074" i="5"/>
  <c r="S2074" i="5"/>
  <c r="B2073" i="5"/>
  <c r="T2073" i="5"/>
  <c r="B2072" i="5"/>
  <c r="X2071" i="5"/>
  <c r="B2071" i="5"/>
  <c r="B2070" i="5"/>
  <c r="B2069" i="5"/>
  <c r="S2069" i="5"/>
  <c r="B2068" i="5"/>
  <c r="B2067" i="5"/>
  <c r="T2067" i="5"/>
  <c r="B2066" i="5"/>
  <c r="S2066" i="5"/>
  <c r="B2065" i="5"/>
  <c r="T2065" i="5"/>
  <c r="F2064" i="5"/>
  <c r="B2064" i="5"/>
  <c r="F2063" i="5"/>
  <c r="B2063" i="5"/>
  <c r="S2063" i="5"/>
  <c r="B2062" i="5"/>
  <c r="B2061" i="5"/>
  <c r="T2061" i="5"/>
  <c r="B2060" i="5"/>
  <c r="B2059" i="5"/>
  <c r="S2059" i="5"/>
  <c r="B2058" i="5"/>
  <c r="S2058" i="5"/>
  <c r="B2057" i="5"/>
  <c r="T2057" i="5"/>
  <c r="B2056" i="5"/>
  <c r="F2055" i="5"/>
  <c r="B2055" i="5"/>
  <c r="B2054" i="5"/>
  <c r="B2053" i="5"/>
  <c r="X2052" i="5"/>
  <c r="B2052" i="5"/>
  <c r="B2051" i="5"/>
  <c r="B2050" i="5"/>
  <c r="S2050" i="5"/>
  <c r="B2049" i="5"/>
  <c r="B2048" i="5"/>
  <c r="B2047" i="5"/>
  <c r="B2046" i="5"/>
  <c r="T2046" i="5"/>
  <c r="B2045" i="5"/>
  <c r="F2044" i="5"/>
  <c r="B2044" i="5"/>
  <c r="B2043" i="5"/>
  <c r="T2043" i="5"/>
  <c r="B2042" i="5"/>
  <c r="S2042" i="5"/>
  <c r="B2041" i="5"/>
  <c r="T2041" i="5"/>
  <c r="B2040" i="5"/>
  <c r="B2039" i="5"/>
  <c r="B2038" i="5"/>
  <c r="T2038" i="5"/>
  <c r="B2037" i="5"/>
  <c r="T2037" i="5"/>
  <c r="B2036" i="5"/>
  <c r="B2035" i="5"/>
  <c r="T2035" i="5"/>
  <c r="B2034" i="5"/>
  <c r="B2033" i="5"/>
  <c r="S2033" i="5"/>
  <c r="B2032" i="5"/>
  <c r="B2031" i="5"/>
  <c r="B2030" i="5"/>
  <c r="B2029" i="5"/>
  <c r="B2028" i="5"/>
  <c r="B2027" i="5"/>
  <c r="T2027" i="5"/>
  <c r="B2026" i="5"/>
  <c r="T2026" i="5"/>
  <c r="B2025" i="5"/>
  <c r="B2024" i="5"/>
  <c r="I2023" i="5"/>
  <c r="B2023" i="5"/>
  <c r="T2023" i="5"/>
  <c r="B2022" i="5"/>
  <c r="B2021" i="5"/>
  <c r="T2021" i="5"/>
  <c r="F2020" i="5"/>
  <c r="B2020" i="5"/>
  <c r="I2019" i="5"/>
  <c r="B2019" i="5"/>
  <c r="F2018" i="5"/>
  <c r="B2018" i="5"/>
  <c r="S2018" i="5"/>
  <c r="B2017" i="5"/>
  <c r="T2017" i="5"/>
  <c r="J2016" i="5"/>
  <c r="B2016" i="5"/>
  <c r="B2015" i="5"/>
  <c r="T2015" i="5"/>
  <c r="B2014" i="5"/>
  <c r="T2014" i="5"/>
  <c r="B2013" i="5"/>
  <c r="T2013" i="5"/>
  <c r="R2012" i="5"/>
  <c r="B2012" i="5"/>
  <c r="B2011" i="5"/>
  <c r="T2011" i="5"/>
  <c r="B2010" i="5"/>
  <c r="T2010" i="5"/>
  <c r="B2009" i="5"/>
  <c r="R2008" i="5"/>
  <c r="B2008" i="5"/>
  <c r="B2007" i="5"/>
  <c r="T2007" i="5"/>
  <c r="B2006" i="5"/>
  <c r="B2005" i="5"/>
  <c r="T2005" i="5"/>
  <c r="F2004" i="5"/>
  <c r="B2004" i="5"/>
  <c r="B2003" i="5"/>
  <c r="T2003" i="5"/>
  <c r="B2002" i="5"/>
  <c r="T2002" i="5"/>
  <c r="B2001" i="5"/>
  <c r="J2000" i="5"/>
  <c r="B2000" i="5"/>
  <c r="I1999" i="5"/>
  <c r="B1999" i="5"/>
  <c r="T1999" i="5"/>
  <c r="F1998" i="5"/>
  <c r="B1998" i="5"/>
  <c r="T1998" i="5"/>
  <c r="B1997" i="5"/>
  <c r="T1997" i="5"/>
  <c r="B1996" i="5"/>
  <c r="B1995" i="5"/>
  <c r="B1994" i="5"/>
  <c r="B1993" i="5"/>
  <c r="S1993" i="5"/>
  <c r="J1992" i="5"/>
  <c r="B1992" i="5"/>
  <c r="I1991" i="5"/>
  <c r="B1991" i="5"/>
  <c r="F1990" i="5"/>
  <c r="B1990" i="5"/>
  <c r="B1989" i="5"/>
  <c r="T1989" i="5"/>
  <c r="H1988" i="5"/>
  <c r="B1988" i="5"/>
  <c r="B1987" i="5"/>
  <c r="B1986" i="5"/>
  <c r="B1985" i="5"/>
  <c r="S1985" i="5"/>
  <c r="R1984" i="5"/>
  <c r="B1984" i="5"/>
  <c r="B1983" i="5"/>
  <c r="B1982" i="5"/>
  <c r="T1982" i="5"/>
  <c r="B1981" i="5"/>
  <c r="S1981" i="5"/>
  <c r="B1980" i="5"/>
  <c r="B1979" i="5"/>
  <c r="B1978" i="5"/>
  <c r="S1978" i="5"/>
  <c r="B1977" i="5"/>
  <c r="B1976" i="5"/>
  <c r="B1975" i="5"/>
  <c r="T1975" i="5"/>
  <c r="B1974" i="5"/>
  <c r="T1974" i="5"/>
  <c r="B1973" i="5"/>
  <c r="S1973" i="5"/>
  <c r="B1972" i="5"/>
  <c r="H1971" i="5"/>
  <c r="B1971" i="5"/>
  <c r="B1970" i="5"/>
  <c r="T1970" i="5"/>
  <c r="B1969" i="5"/>
  <c r="B1968" i="5"/>
  <c r="B1967" i="5"/>
  <c r="T1967" i="5"/>
  <c r="B1966" i="5"/>
  <c r="S1966" i="5"/>
  <c r="B1965" i="5"/>
  <c r="J1964" i="5"/>
  <c r="B1964" i="5"/>
  <c r="B1963" i="5"/>
  <c r="T1963" i="5"/>
  <c r="B1962" i="5"/>
  <c r="S1962" i="5"/>
  <c r="B1961" i="5"/>
  <c r="S1961" i="5"/>
  <c r="R1960" i="5"/>
  <c r="B1960" i="5"/>
  <c r="B1959" i="5"/>
  <c r="B1958" i="5"/>
  <c r="T1958" i="5"/>
  <c r="B1957" i="5"/>
  <c r="T1957" i="5"/>
  <c r="B1956" i="5"/>
  <c r="B1955" i="5"/>
  <c r="T1955" i="5"/>
  <c r="B1954" i="5"/>
  <c r="T1954" i="5"/>
  <c r="B1953" i="5"/>
  <c r="S1953" i="5"/>
  <c r="I1952" i="5"/>
  <c r="B1952" i="5"/>
  <c r="B1951" i="5"/>
  <c r="T1951" i="5"/>
  <c r="B1950" i="5"/>
  <c r="T1950" i="5"/>
  <c r="B1949" i="5"/>
  <c r="B1948" i="5"/>
  <c r="B1947" i="5"/>
  <c r="T1947" i="5"/>
  <c r="B1946" i="5"/>
  <c r="T1946" i="5"/>
  <c r="B1945" i="5"/>
  <c r="B1944" i="5"/>
  <c r="B1943" i="5"/>
  <c r="T1943" i="5"/>
  <c r="B1942" i="5"/>
  <c r="B1941" i="5"/>
  <c r="T1941" i="5"/>
  <c r="B1940" i="5"/>
  <c r="B1939" i="5"/>
  <c r="T1939" i="5"/>
  <c r="B1938" i="5"/>
  <c r="S1938" i="5"/>
  <c r="B1937" i="5"/>
  <c r="T1937" i="5"/>
  <c r="B1936" i="5"/>
  <c r="B1935" i="5"/>
  <c r="T1935" i="5"/>
  <c r="B1934" i="5"/>
  <c r="T1934" i="5"/>
  <c r="B1933" i="5"/>
  <c r="J1932" i="5"/>
  <c r="B1932" i="5"/>
  <c r="B1931" i="5"/>
  <c r="T1931" i="5"/>
  <c r="B1930" i="5"/>
  <c r="T1930" i="5"/>
  <c r="B1929" i="5"/>
  <c r="B1928" i="5"/>
  <c r="B1927" i="5"/>
  <c r="B1926" i="5"/>
  <c r="T1926" i="5"/>
  <c r="B1925" i="5"/>
  <c r="T1925" i="5"/>
  <c r="H1924" i="5"/>
  <c r="B1924" i="5"/>
  <c r="I1923" i="5"/>
  <c r="B1923" i="5"/>
  <c r="B1922" i="5"/>
  <c r="B1921" i="5"/>
  <c r="I1920" i="5"/>
  <c r="B1920" i="5"/>
  <c r="S1920" i="5"/>
  <c r="B1919" i="5"/>
  <c r="B1918" i="5"/>
  <c r="T1918" i="5"/>
  <c r="B1917" i="5"/>
  <c r="B1916" i="5"/>
  <c r="S1916" i="5"/>
  <c r="B1915" i="5"/>
  <c r="B1914" i="5"/>
  <c r="B1913" i="5"/>
  <c r="R1912" i="5"/>
  <c r="B1912" i="5"/>
  <c r="S1912" i="5"/>
  <c r="B1911" i="5"/>
  <c r="B1910" i="5"/>
  <c r="T1910" i="5"/>
  <c r="B1909" i="5"/>
  <c r="B1908" i="5"/>
  <c r="S1908" i="5"/>
  <c r="B1907" i="5"/>
  <c r="B1906" i="5"/>
  <c r="T1906" i="5"/>
  <c r="J1905" i="5"/>
  <c r="B1905" i="5"/>
  <c r="I1904" i="5"/>
  <c r="B1904" i="5"/>
  <c r="S1904" i="5"/>
  <c r="B1903" i="5"/>
  <c r="T1903" i="5"/>
  <c r="I1902" i="5"/>
  <c r="B1902" i="5"/>
  <c r="B1901" i="5"/>
  <c r="B1900" i="5"/>
  <c r="S1900" i="5"/>
  <c r="B1899" i="5"/>
  <c r="T1899" i="5"/>
  <c r="B1898" i="5"/>
  <c r="T1898" i="5"/>
  <c r="B1897" i="5"/>
  <c r="S1897" i="5"/>
  <c r="B1896" i="5"/>
  <c r="S1896" i="5"/>
  <c r="B1895" i="5"/>
  <c r="T1895" i="5"/>
  <c r="I1894" i="5"/>
  <c r="B1894" i="5"/>
  <c r="B1893" i="5"/>
  <c r="H1892" i="5"/>
  <c r="B1892" i="5"/>
  <c r="S1892" i="5"/>
  <c r="B1891" i="5"/>
  <c r="T1891" i="5"/>
  <c r="B1890" i="5"/>
  <c r="S1890" i="5"/>
  <c r="J1889" i="5"/>
  <c r="B1889" i="5"/>
  <c r="B1888" i="5"/>
  <c r="S1888" i="5"/>
  <c r="B1887" i="5"/>
  <c r="T1887" i="5"/>
  <c r="I1886" i="5"/>
  <c r="B1886" i="5"/>
  <c r="T1886" i="5"/>
  <c r="B1885" i="5"/>
  <c r="B1884" i="5"/>
  <c r="S1884" i="5"/>
  <c r="B1883" i="5"/>
  <c r="T1883" i="5"/>
  <c r="B1882" i="5"/>
  <c r="S1882" i="5"/>
  <c r="R1881" i="5"/>
  <c r="B1881" i="5"/>
  <c r="B1880" i="5"/>
  <c r="S1880" i="5"/>
  <c r="B1879" i="5"/>
  <c r="T1879" i="5"/>
  <c r="I1878" i="5"/>
  <c r="B1878" i="5"/>
  <c r="T1878" i="5"/>
  <c r="B1877" i="5"/>
  <c r="I1876" i="5"/>
  <c r="B1876" i="5"/>
  <c r="S1876" i="5"/>
  <c r="B1875" i="5"/>
  <c r="T1875" i="5"/>
  <c r="B1874" i="5"/>
  <c r="B1873" i="5"/>
  <c r="T1873" i="5"/>
  <c r="B1872" i="5"/>
  <c r="B1871" i="5"/>
  <c r="B1870" i="5"/>
  <c r="T1870" i="5"/>
  <c r="B1869" i="5"/>
  <c r="B1868" i="5"/>
  <c r="B1867" i="5"/>
  <c r="T1867" i="5"/>
  <c r="B1866" i="5"/>
  <c r="B1865" i="5"/>
  <c r="B1864" i="5"/>
  <c r="B1863" i="5"/>
  <c r="T1863" i="5"/>
  <c r="F1862" i="5"/>
  <c r="B1862" i="5"/>
  <c r="B1861" i="5"/>
  <c r="B1860" i="5"/>
  <c r="B1859" i="5"/>
  <c r="T1859" i="5"/>
  <c r="B1858" i="5"/>
  <c r="S1858" i="5"/>
  <c r="B1857" i="5"/>
  <c r="B1856" i="5"/>
  <c r="B1855" i="5"/>
  <c r="B1854" i="5"/>
  <c r="S1854" i="5"/>
  <c r="B1853" i="5"/>
  <c r="B1852" i="5"/>
  <c r="T1852" i="5"/>
  <c r="B1851" i="5"/>
  <c r="B1850" i="5"/>
  <c r="B1849" i="5"/>
  <c r="T1849" i="5"/>
  <c r="B1848" i="5"/>
  <c r="B1847" i="5"/>
  <c r="B1846" i="5"/>
  <c r="B1845" i="5"/>
  <c r="B1844" i="5"/>
  <c r="B1843" i="5"/>
  <c r="B1842" i="5"/>
  <c r="T1842" i="5"/>
  <c r="B1841" i="5"/>
  <c r="B1840" i="5"/>
  <c r="S1840" i="5"/>
  <c r="B1839" i="5"/>
  <c r="B1838" i="5"/>
  <c r="T1838" i="5"/>
  <c r="B1837" i="5"/>
  <c r="B1836" i="5"/>
  <c r="B1835" i="5"/>
  <c r="B1834" i="5"/>
  <c r="T1834" i="5"/>
  <c r="B1833" i="5"/>
  <c r="T1833" i="5"/>
  <c r="B1832" i="5"/>
  <c r="S1832" i="5"/>
  <c r="B1831" i="5"/>
  <c r="T1831" i="5"/>
  <c r="B1830" i="5"/>
  <c r="B1829" i="5"/>
  <c r="T1829" i="5"/>
  <c r="B1828" i="5"/>
  <c r="B1827" i="5"/>
  <c r="B1826" i="5"/>
  <c r="B1825" i="5"/>
  <c r="S1825" i="5"/>
  <c r="B1824" i="5"/>
  <c r="T1824" i="5"/>
  <c r="R1823" i="5"/>
  <c r="B1823" i="5"/>
  <c r="T1823" i="5"/>
  <c r="B1822" i="5"/>
  <c r="T1822" i="5"/>
  <c r="B1821" i="5"/>
  <c r="T1821" i="5"/>
  <c r="B1820" i="5"/>
  <c r="T1820" i="5"/>
  <c r="B1819" i="5"/>
  <c r="B1818" i="5"/>
  <c r="B1817" i="5"/>
  <c r="T1817" i="5"/>
  <c r="B1816" i="5"/>
  <c r="R1815" i="5"/>
  <c r="B1815" i="5"/>
  <c r="T1815" i="5"/>
  <c r="F1814" i="5"/>
  <c r="B1814" i="5"/>
  <c r="B1813" i="5"/>
  <c r="S1813" i="5"/>
  <c r="B1812" i="5"/>
  <c r="B1811" i="5"/>
  <c r="T1811" i="5"/>
  <c r="B1810" i="5"/>
  <c r="B1809" i="5"/>
  <c r="T1809" i="5"/>
  <c r="B1808" i="5"/>
  <c r="T1808" i="5"/>
  <c r="B1807" i="5"/>
  <c r="S1807" i="5"/>
  <c r="B1806" i="5"/>
  <c r="T1806" i="5"/>
  <c r="B1805" i="5"/>
  <c r="T1805" i="5"/>
  <c r="F1804" i="5"/>
  <c r="B1804" i="5"/>
  <c r="B1803" i="5"/>
  <c r="S1803" i="5"/>
  <c r="B1802" i="5"/>
  <c r="B1801" i="5"/>
  <c r="B1800" i="5"/>
  <c r="S1800" i="5"/>
  <c r="B1799" i="5"/>
  <c r="S1799" i="5"/>
  <c r="B1798" i="5"/>
  <c r="B1797" i="5"/>
  <c r="T1797" i="5"/>
  <c r="F1796" i="5"/>
  <c r="B1796" i="5"/>
  <c r="S1796" i="5"/>
  <c r="B1795" i="5"/>
  <c r="S1795" i="5"/>
  <c r="B1794" i="5"/>
  <c r="S1794" i="5"/>
  <c r="B1793" i="5"/>
  <c r="T1793" i="5"/>
  <c r="F1792" i="5"/>
  <c r="B1792" i="5"/>
  <c r="B1791" i="5"/>
  <c r="S1791" i="5"/>
  <c r="B1790" i="5"/>
  <c r="S1790" i="5"/>
  <c r="B1789" i="5"/>
  <c r="F1788" i="5"/>
  <c r="B1788" i="5"/>
  <c r="S1788" i="5"/>
  <c r="B1787" i="5"/>
  <c r="S1787" i="5"/>
  <c r="B1786" i="5"/>
  <c r="T1786" i="5"/>
  <c r="B1785" i="5"/>
  <c r="F1784" i="5"/>
  <c r="B1784" i="5"/>
  <c r="S1784" i="5"/>
  <c r="B1783" i="5"/>
  <c r="S1783" i="5"/>
  <c r="B1782" i="5"/>
  <c r="B1781" i="5"/>
  <c r="F1780" i="5"/>
  <c r="B1780" i="5"/>
  <c r="S1780" i="5"/>
  <c r="B1779" i="5"/>
  <c r="S1779" i="5"/>
  <c r="B1778" i="5"/>
  <c r="B1777" i="5"/>
  <c r="T1777" i="5"/>
  <c r="F1776" i="5"/>
  <c r="B1776" i="5"/>
  <c r="B1775" i="5"/>
  <c r="S1775" i="5"/>
  <c r="B1774" i="5"/>
  <c r="B1773" i="5"/>
  <c r="T1773" i="5"/>
  <c r="B1772" i="5"/>
  <c r="S1772" i="5"/>
  <c r="B1771" i="5"/>
  <c r="S1771" i="5"/>
  <c r="B1770" i="5"/>
  <c r="B1769" i="5"/>
  <c r="T1769" i="5"/>
  <c r="B1768" i="5"/>
  <c r="S1768" i="5"/>
  <c r="R1767" i="5"/>
  <c r="B1767" i="5"/>
  <c r="S1767" i="5"/>
  <c r="B1766" i="5"/>
  <c r="S1766" i="5"/>
  <c r="B1765" i="5"/>
  <c r="T1765" i="5"/>
  <c r="H1764" i="5"/>
  <c r="B1764" i="5"/>
  <c r="R1763" i="5"/>
  <c r="B1763" i="5"/>
  <c r="S1763" i="5"/>
  <c r="B1762" i="5"/>
  <c r="S1762" i="5"/>
  <c r="H1761" i="5"/>
  <c r="B1761" i="5"/>
  <c r="T1761" i="5"/>
  <c r="B1760" i="5"/>
  <c r="S1760" i="5"/>
  <c r="B1759" i="5"/>
  <c r="S1759" i="5"/>
  <c r="B1758" i="5"/>
  <c r="T1758" i="5"/>
  <c r="J1757" i="5"/>
  <c r="B1757" i="5"/>
  <c r="T1757" i="5"/>
  <c r="B1756" i="5"/>
  <c r="T1756" i="5"/>
  <c r="B1755" i="5"/>
  <c r="S1755" i="5"/>
  <c r="B1754" i="5"/>
  <c r="T1754" i="5"/>
  <c r="B1753" i="5"/>
  <c r="T1753" i="5"/>
  <c r="B1752" i="5"/>
  <c r="B1751" i="5"/>
  <c r="T1751" i="5"/>
  <c r="B1750" i="5"/>
  <c r="B1749" i="5"/>
  <c r="T1749" i="5"/>
  <c r="B1748" i="5"/>
  <c r="T1748" i="5"/>
  <c r="B1747" i="5"/>
  <c r="T1747" i="5"/>
  <c r="B1746" i="5"/>
  <c r="S1746" i="5"/>
  <c r="B1745" i="5"/>
  <c r="T1745" i="5"/>
  <c r="B1744" i="5"/>
  <c r="S1744" i="5"/>
  <c r="B1743" i="5"/>
  <c r="B1742" i="5"/>
  <c r="B1741" i="5"/>
  <c r="T1741" i="5"/>
  <c r="B1740" i="5"/>
  <c r="S1740" i="5"/>
  <c r="B1739" i="5"/>
  <c r="B1738" i="5"/>
  <c r="T1738" i="5"/>
  <c r="B1737" i="5"/>
  <c r="B1736" i="5"/>
  <c r="T1736" i="5"/>
  <c r="B1735" i="5"/>
  <c r="T1735" i="5"/>
  <c r="B1734" i="5"/>
  <c r="T1734" i="5"/>
  <c r="B1733" i="5"/>
  <c r="T1733" i="5"/>
  <c r="B1732" i="5"/>
  <c r="B1731" i="5"/>
  <c r="B1730" i="5"/>
  <c r="B1729" i="5"/>
  <c r="B1728" i="5"/>
  <c r="T1728" i="5"/>
  <c r="B1727" i="5"/>
  <c r="T1727" i="5"/>
  <c r="B1726" i="5"/>
  <c r="B1725" i="5"/>
  <c r="B1724" i="5"/>
  <c r="T1724" i="5"/>
  <c r="B1723" i="5"/>
  <c r="B1722" i="5"/>
  <c r="B1721" i="5"/>
  <c r="B1720" i="5"/>
  <c r="T1720" i="5"/>
  <c r="F1719" i="5"/>
  <c r="B1719" i="5"/>
  <c r="B1718" i="5"/>
  <c r="T1718" i="5"/>
  <c r="B1717" i="5"/>
  <c r="B1716" i="5"/>
  <c r="T1716" i="5"/>
  <c r="B1715" i="5"/>
  <c r="T1715" i="5"/>
  <c r="B1714" i="5"/>
  <c r="B1713" i="5"/>
  <c r="B1712" i="5"/>
  <c r="B1711" i="5"/>
  <c r="T1711" i="5"/>
  <c r="B1710" i="5"/>
  <c r="T1710" i="5"/>
  <c r="B1709" i="5"/>
  <c r="X1708" i="5"/>
  <c r="B1708" i="5"/>
  <c r="T1708" i="5"/>
  <c r="B1707" i="5"/>
  <c r="B1706" i="5"/>
  <c r="T1706" i="5"/>
  <c r="B1705" i="5"/>
  <c r="B1704" i="5"/>
  <c r="B1703" i="5"/>
  <c r="S1703" i="5"/>
  <c r="B1702" i="5"/>
  <c r="B1701" i="5"/>
  <c r="B1700" i="5"/>
  <c r="T1700" i="5"/>
  <c r="B1699" i="5"/>
  <c r="T1699" i="5"/>
  <c r="B1698" i="5"/>
  <c r="T1698" i="5"/>
  <c r="B1697" i="5"/>
  <c r="B1696" i="5"/>
  <c r="T1696" i="5"/>
  <c r="B1695" i="5"/>
  <c r="T1695" i="5"/>
  <c r="B1694" i="5"/>
  <c r="T1694" i="5"/>
  <c r="B1693" i="5"/>
  <c r="B1692" i="5"/>
  <c r="F1691" i="5"/>
  <c r="B1691" i="5"/>
  <c r="B1690" i="5"/>
  <c r="B1689" i="5"/>
  <c r="I1688" i="5"/>
  <c r="B1688" i="5"/>
  <c r="T1688" i="5"/>
  <c r="B1687" i="5"/>
  <c r="T1687" i="5"/>
  <c r="B1686" i="5"/>
  <c r="B1685" i="5"/>
  <c r="X1684" i="5"/>
  <c r="B1684" i="5"/>
  <c r="T1684" i="5"/>
  <c r="B1683" i="5"/>
  <c r="S1683" i="5"/>
  <c r="B1682" i="5"/>
  <c r="B1681" i="5"/>
  <c r="B1680" i="5"/>
  <c r="T1680" i="5"/>
  <c r="B1679" i="5"/>
  <c r="T1679" i="5"/>
  <c r="B1678" i="5"/>
  <c r="B1677" i="5"/>
  <c r="B1676" i="5"/>
  <c r="T1676" i="5"/>
  <c r="B1675" i="5"/>
  <c r="B1674" i="5"/>
  <c r="S1674" i="5"/>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c r="F1655" i="5"/>
  <c r="B1655" i="5"/>
  <c r="T1655" i="5"/>
  <c r="B1654" i="5"/>
  <c r="B1653" i="5"/>
  <c r="B1652" i="5"/>
  <c r="T1652" i="5"/>
  <c r="B1651" i="5"/>
  <c r="B1650" i="5"/>
  <c r="B1649" i="5"/>
  <c r="B1648" i="5"/>
  <c r="T1648" i="5"/>
  <c r="B1647" i="5"/>
  <c r="S1647" i="5"/>
  <c r="B1646" i="5"/>
  <c r="B1645" i="5"/>
  <c r="B1644" i="5"/>
  <c r="T1644" i="5"/>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c r="B1627" i="5"/>
  <c r="B1626" i="5"/>
  <c r="T1626" i="5"/>
  <c r="B1625" i="5"/>
  <c r="B1624" i="5"/>
  <c r="T1624" i="5"/>
  <c r="B1623" i="5"/>
  <c r="S1623" i="5"/>
  <c r="B1622" i="5"/>
  <c r="B1621" i="5"/>
  <c r="I1620" i="5"/>
  <c r="B1620" i="5"/>
  <c r="B1619" i="5"/>
  <c r="T1619" i="5"/>
  <c r="B1618" i="5"/>
  <c r="B1617" i="5"/>
  <c r="I1616" i="5"/>
  <c r="B1616" i="5"/>
  <c r="T1616" i="5"/>
  <c r="B1615" i="5"/>
  <c r="S1615" i="5"/>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c r="B1598" i="5"/>
  <c r="B1597" i="5"/>
  <c r="I1596" i="5"/>
  <c r="B1596" i="5"/>
  <c r="B1595" i="5"/>
  <c r="T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c r="B1575" i="5"/>
  <c r="T1575" i="5"/>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c r="B1559" i="5"/>
  <c r="S1559" i="5"/>
  <c r="B1558" i="5"/>
  <c r="B1557" i="5"/>
  <c r="I1556" i="5"/>
  <c r="B1556" i="5"/>
  <c r="B1555" i="5"/>
  <c r="B1554" i="5"/>
  <c r="B1553" i="5"/>
  <c r="B1552" i="5"/>
  <c r="B1551" i="5"/>
  <c r="T1551" i="5"/>
  <c r="R1550" i="5"/>
  <c r="B1550" i="5"/>
  <c r="B1549" i="5"/>
  <c r="S1549" i="5"/>
  <c r="B1548" i="5"/>
  <c r="B1547" i="5"/>
  <c r="B1546" i="5"/>
  <c r="T1546" i="5"/>
  <c r="B1545" i="5"/>
  <c r="S1545" i="5"/>
  <c r="B1544" i="5"/>
  <c r="B1543" i="5"/>
  <c r="H1542" i="5"/>
  <c r="B1542" i="5"/>
  <c r="B1541" i="5"/>
  <c r="S1541" i="5"/>
  <c r="B1540" i="5"/>
  <c r="B1539" i="5"/>
  <c r="S1539" i="5"/>
  <c r="H1538" i="5"/>
  <c r="B1538" i="5"/>
  <c r="T1538" i="5"/>
  <c r="H1537" i="5"/>
  <c r="B1537" i="5"/>
  <c r="S1537" i="5"/>
  <c r="B1536" i="5"/>
  <c r="B1535" i="5"/>
  <c r="S1535" i="5"/>
  <c r="I1534" i="5"/>
  <c r="B1534" i="5"/>
  <c r="T1534" i="5"/>
  <c r="B1533" i="5"/>
  <c r="B1532" i="5"/>
  <c r="B1531" i="5"/>
  <c r="B1530" i="5"/>
  <c r="B1529" i="5"/>
  <c r="F1528" i="5"/>
  <c r="B1528" i="5"/>
  <c r="B1527" i="5"/>
  <c r="S1527" i="5"/>
  <c r="B1526" i="5"/>
  <c r="T1526" i="5"/>
  <c r="F1524" i="5"/>
  <c r="B1524" i="5"/>
  <c r="B1523" i="5"/>
  <c r="S1523" i="5"/>
  <c r="I1522" i="5"/>
  <c r="B1522" i="5"/>
  <c r="H1521" i="5"/>
  <c r="B1521" i="5"/>
  <c r="B1520" i="5"/>
  <c r="B1519" i="5"/>
  <c r="I1518" i="5"/>
  <c r="B1518" i="5"/>
  <c r="S1518" i="5"/>
  <c r="R1517" i="5"/>
  <c r="B1517" i="5"/>
  <c r="B1516" i="5"/>
  <c r="T1516" i="5"/>
  <c r="B1515" i="5"/>
  <c r="S1515" i="5"/>
  <c r="B1514" i="5"/>
  <c r="F1513" i="5"/>
  <c r="B1513" i="5"/>
  <c r="B1512" i="5"/>
  <c r="B1511" i="5"/>
  <c r="S1511" i="5"/>
  <c r="H1510" i="5"/>
  <c r="B1510" i="5"/>
  <c r="B1509" i="5"/>
  <c r="I1508" i="5"/>
  <c r="B1508" i="5"/>
  <c r="T1508" i="5"/>
  <c r="B1507" i="5"/>
  <c r="B1506" i="5"/>
  <c r="T1506" i="5"/>
  <c r="B1505" i="5"/>
  <c r="B1504" i="5"/>
  <c r="S1504" i="5"/>
  <c r="R1503" i="5"/>
  <c r="B1503" i="5"/>
  <c r="I1502" i="5"/>
  <c r="B1502" i="5"/>
  <c r="T1502" i="5"/>
  <c r="B1501" i="5"/>
  <c r="B1500" i="5"/>
  <c r="S1500" i="5"/>
  <c r="B1499" i="5"/>
  <c r="J1498" i="5"/>
  <c r="B1498" i="5"/>
  <c r="T1498" i="5"/>
  <c r="F1497" i="5"/>
  <c r="B1497" i="5"/>
  <c r="B1496" i="5"/>
  <c r="B1495" i="5"/>
  <c r="S1495" i="5"/>
  <c r="B1494" i="5"/>
  <c r="T1494" i="5"/>
  <c r="B1493" i="5"/>
  <c r="B1492" i="5"/>
  <c r="B1491" i="5"/>
  <c r="S1491" i="5"/>
  <c r="J1490" i="5"/>
  <c r="B1490" i="5"/>
  <c r="S1490" i="5"/>
  <c r="H1489" i="5"/>
  <c r="B1489" i="5"/>
  <c r="B1488" i="5"/>
  <c r="S1488" i="5"/>
  <c r="J1487" i="5"/>
  <c r="B1487" i="5"/>
  <c r="J1486" i="5"/>
  <c r="B1486" i="5"/>
  <c r="F1485" i="5"/>
  <c r="B1485" i="5"/>
  <c r="B1484" i="5"/>
  <c r="S1484" i="5"/>
  <c r="B1483" i="5"/>
  <c r="S1483" i="5"/>
  <c r="B1482" i="5"/>
  <c r="S1482" i="5"/>
  <c r="B1481" i="5"/>
  <c r="B1480" i="5"/>
  <c r="J1479" i="5"/>
  <c r="B1479" i="5"/>
  <c r="S1479" i="5"/>
  <c r="I1478" i="5"/>
  <c r="B1478" i="5"/>
  <c r="S1478" i="5"/>
  <c r="H1477" i="5"/>
  <c r="B1477" i="5"/>
  <c r="B1476" i="5"/>
  <c r="T1476" i="5"/>
  <c r="B1475" i="5"/>
  <c r="S1475" i="5"/>
  <c r="B1474" i="5"/>
  <c r="S1474" i="5"/>
  <c r="B1473" i="5"/>
  <c r="T1473" i="5"/>
  <c r="B1472" i="5"/>
  <c r="B1471" i="5"/>
  <c r="B1470" i="5"/>
  <c r="R1469" i="5"/>
  <c r="B1469" i="5"/>
  <c r="S1469" i="5"/>
  <c r="B1468" i="5"/>
  <c r="T1468" i="5"/>
  <c r="R1467" i="5"/>
  <c r="B1467" i="5"/>
  <c r="J1466" i="5"/>
  <c r="B1466" i="5"/>
  <c r="X1465" i="5"/>
  <c r="B1465" i="5"/>
  <c r="S1465" i="5"/>
  <c r="B1464" i="5"/>
  <c r="T1464" i="5"/>
  <c r="B1463" i="5"/>
  <c r="S1463" i="5"/>
  <c r="B1462" i="5"/>
  <c r="H1461" i="5"/>
  <c r="B1461" i="5"/>
  <c r="B1460" i="5"/>
  <c r="T1460" i="5"/>
  <c r="B1459" i="5"/>
  <c r="S1459" i="5"/>
  <c r="B1458" i="5"/>
  <c r="B1457" i="5"/>
  <c r="T1457" i="5"/>
  <c r="B1456" i="5"/>
  <c r="B1455" i="5"/>
  <c r="J1454" i="5"/>
  <c r="B1454" i="5"/>
  <c r="T1454" i="5"/>
  <c r="F1453" i="5"/>
  <c r="B1453" i="5"/>
  <c r="I1452" i="5"/>
  <c r="B1452" i="5"/>
  <c r="T1452" i="5"/>
  <c r="J1451" i="5"/>
  <c r="B1451" i="5"/>
  <c r="I1450" i="5"/>
  <c r="B1450" i="5"/>
  <c r="B1449" i="5"/>
  <c r="B1448" i="5"/>
  <c r="I1447" i="5"/>
  <c r="B1447" i="5"/>
  <c r="S1447" i="5"/>
  <c r="I1446" i="5"/>
  <c r="B1446" i="5"/>
  <c r="B1445" i="5"/>
  <c r="B1444" i="5"/>
  <c r="T1444" i="5"/>
  <c r="B1443" i="5"/>
  <c r="S1443" i="5"/>
  <c r="I1442" i="5"/>
  <c r="B1442" i="5"/>
  <c r="B1441" i="5"/>
  <c r="T1441" i="5"/>
  <c r="B1440" i="5"/>
  <c r="B1439" i="5"/>
  <c r="H1438" i="5"/>
  <c r="B1438" i="5"/>
  <c r="S1438" i="5"/>
  <c r="B1437" i="5"/>
  <c r="B1436" i="5"/>
  <c r="T1436" i="5"/>
  <c r="B1435" i="5"/>
  <c r="B1434" i="5"/>
  <c r="S1434" i="5"/>
  <c r="B1433" i="5"/>
  <c r="B1432" i="5"/>
  <c r="T1432" i="5"/>
  <c r="B1431" i="5"/>
  <c r="H1430" i="5"/>
  <c r="B1430" i="5"/>
  <c r="S1430" i="5"/>
  <c r="B1429" i="5"/>
  <c r="S1429" i="5"/>
  <c r="B1428" i="5"/>
  <c r="T1428" i="5"/>
  <c r="B1427" i="5"/>
  <c r="J1426" i="5"/>
  <c r="B1426" i="5"/>
  <c r="S1426" i="5"/>
  <c r="B1425" i="5"/>
  <c r="B1424" i="5"/>
  <c r="T1424" i="5"/>
  <c r="J1423" i="5"/>
  <c r="B1423" i="5"/>
  <c r="H1422" i="5"/>
  <c r="B1422" i="5"/>
  <c r="T1422" i="5"/>
  <c r="B1421" i="5"/>
  <c r="S1421" i="5"/>
  <c r="B1420" i="5"/>
  <c r="T1420" i="5"/>
  <c r="B1419" i="5"/>
  <c r="J1418" i="5"/>
  <c r="B1418" i="5"/>
  <c r="T1418" i="5"/>
  <c r="B1417" i="5"/>
  <c r="B1416" i="5"/>
  <c r="B1415" i="5"/>
  <c r="B1414" i="5"/>
  <c r="S1414" i="5"/>
  <c r="B1413" i="5"/>
  <c r="S1413" i="5"/>
  <c r="B1412" i="5"/>
  <c r="T1412" i="5"/>
  <c r="J1411" i="5"/>
  <c r="B1411" i="5"/>
  <c r="J1410" i="5"/>
  <c r="B1410" i="5"/>
  <c r="R1409" i="5"/>
  <c r="B1409" i="5"/>
  <c r="S1409" i="5"/>
  <c r="B1408" i="5"/>
  <c r="S1408" i="5"/>
  <c r="B1407" i="5"/>
  <c r="B1406" i="5"/>
  <c r="S1406" i="5"/>
  <c r="B1405" i="5"/>
  <c r="S1405" i="5"/>
  <c r="B1404" i="5"/>
  <c r="S1404" i="5"/>
  <c r="B1403" i="5"/>
  <c r="B1402" i="5"/>
  <c r="R1401" i="5"/>
  <c r="B1401" i="5"/>
  <c r="B1400" i="5"/>
  <c r="T1400" i="5"/>
  <c r="B1399" i="5"/>
  <c r="B1398" i="5"/>
  <c r="B1397" i="5"/>
  <c r="T1397" i="5"/>
  <c r="B1396" i="5"/>
  <c r="H1395" i="5"/>
  <c r="B1395" i="5"/>
  <c r="T1395" i="5"/>
  <c r="R1394" i="5"/>
  <c r="B1394" i="5"/>
  <c r="S1394" i="5"/>
  <c r="B1393" i="5"/>
  <c r="B1392" i="5"/>
  <c r="B1391" i="5"/>
  <c r="S1391" i="5"/>
  <c r="B1390" i="5"/>
  <c r="S1390" i="5"/>
  <c r="B1389" i="5"/>
  <c r="B1388" i="5"/>
  <c r="B1387" i="5"/>
  <c r="J1386" i="5"/>
  <c r="B1386" i="5"/>
  <c r="B1385" i="5"/>
  <c r="T1385" i="5"/>
  <c r="B1384" i="5"/>
  <c r="B1383" i="5"/>
  <c r="B1382" i="5"/>
  <c r="S1382" i="5"/>
  <c r="B1381" i="5"/>
  <c r="T1381" i="5"/>
  <c r="B1380" i="5"/>
  <c r="I1379" i="5"/>
  <c r="B1379" i="5"/>
  <c r="T1379" i="5"/>
  <c r="B1378" i="5"/>
  <c r="S1378" i="5"/>
  <c r="B1377" i="5"/>
  <c r="S1377" i="5"/>
  <c r="F1376" i="5"/>
  <c r="B1376" i="5"/>
  <c r="B1375" i="5"/>
  <c r="S1375" i="5"/>
  <c r="B1374" i="5"/>
  <c r="S1374" i="5"/>
  <c r="B1373" i="5"/>
  <c r="B1372" i="5"/>
  <c r="B1371" i="5"/>
  <c r="J1370" i="5"/>
  <c r="B1370" i="5"/>
  <c r="B1369" i="5"/>
  <c r="T1369" i="5"/>
  <c r="B1368" i="5"/>
  <c r="B1367" i="5"/>
  <c r="F1366" i="5"/>
  <c r="B1366" i="5"/>
  <c r="B1365" i="5"/>
  <c r="B1364" i="5"/>
  <c r="I1363" i="5"/>
  <c r="B1363" i="5"/>
  <c r="S1363" i="5"/>
  <c r="B1362" i="5"/>
  <c r="S1362" i="5"/>
  <c r="B1361" i="5"/>
  <c r="B1360" i="5"/>
  <c r="B1359" i="5"/>
  <c r="T1359" i="5"/>
  <c r="B1358" i="5"/>
  <c r="S1358" i="5"/>
  <c r="B1357" i="5"/>
  <c r="T1357" i="5"/>
  <c r="B1356" i="5"/>
  <c r="B1355" i="5"/>
  <c r="F1354" i="5"/>
  <c r="B1354" i="5"/>
  <c r="B1353" i="5"/>
  <c r="R1352" i="5"/>
  <c r="B1352" i="5"/>
  <c r="B1351" i="5"/>
  <c r="S1351" i="5"/>
  <c r="F1350" i="5"/>
  <c r="B1350" i="5"/>
  <c r="S1350" i="5"/>
  <c r="B1349" i="5"/>
  <c r="T1349" i="5"/>
  <c r="B1348" i="5"/>
  <c r="B1347" i="5"/>
  <c r="S1347" i="5"/>
  <c r="B1346" i="5"/>
  <c r="T1346" i="5"/>
  <c r="B1345" i="5"/>
  <c r="S1345" i="5"/>
  <c r="B1344" i="5"/>
  <c r="S1344" i="5"/>
  <c r="B1343" i="5"/>
  <c r="T1343" i="5"/>
  <c r="B1342" i="5"/>
  <c r="J1341" i="5"/>
  <c r="B1341" i="5"/>
  <c r="T1341" i="5"/>
  <c r="B1340" i="5"/>
  <c r="T1340" i="5"/>
  <c r="B1339" i="5"/>
  <c r="T1339" i="5"/>
  <c r="B1338" i="5"/>
  <c r="T1338" i="5"/>
  <c r="B1337" i="5"/>
  <c r="B1336" i="5"/>
  <c r="S1336" i="5"/>
  <c r="H1335" i="5"/>
  <c r="B1335" i="5"/>
  <c r="S1335" i="5"/>
  <c r="B1334" i="5"/>
  <c r="T1334" i="5"/>
  <c r="B1333" i="5"/>
  <c r="T1333" i="5"/>
  <c r="B1332" i="5"/>
  <c r="H1331" i="5"/>
  <c r="B1331" i="5"/>
  <c r="B1330" i="5"/>
  <c r="T1330" i="5"/>
  <c r="B1329" i="5"/>
  <c r="B1328" i="5"/>
  <c r="T1328" i="5"/>
  <c r="H1327" i="5"/>
  <c r="B1327" i="5"/>
  <c r="B1326" i="5"/>
  <c r="S1326" i="5"/>
  <c r="B1325" i="5"/>
  <c r="T1325" i="5"/>
  <c r="B1324" i="5"/>
  <c r="H1323" i="5"/>
  <c r="B1323" i="5"/>
  <c r="T1323" i="5"/>
  <c r="B1322" i="5"/>
  <c r="T1322" i="5"/>
  <c r="B1321" i="5"/>
  <c r="T1321" i="5"/>
  <c r="B1320" i="5"/>
  <c r="S1320" i="5"/>
  <c r="B1319" i="5"/>
  <c r="T1319" i="5"/>
  <c r="B1318" i="5"/>
  <c r="T1318" i="5"/>
  <c r="B1317" i="5"/>
  <c r="T1317" i="5"/>
  <c r="B1316" i="5"/>
  <c r="H1315" i="5"/>
  <c r="B1315" i="5"/>
  <c r="S1315" i="5"/>
  <c r="B1314" i="5"/>
  <c r="S1314" i="5"/>
  <c r="B1313" i="5"/>
  <c r="T1313" i="5"/>
  <c r="B1312" i="5"/>
  <c r="H1311" i="5"/>
  <c r="B1311" i="5"/>
  <c r="S1311" i="5"/>
  <c r="B1310" i="5"/>
  <c r="B1309" i="5"/>
  <c r="B1308" i="5"/>
  <c r="S1308" i="5"/>
  <c r="B1307" i="5"/>
  <c r="T1307" i="5"/>
  <c r="B1306" i="5"/>
  <c r="B1305" i="5"/>
  <c r="T1305" i="5"/>
  <c r="J1304" i="5"/>
  <c r="B1304" i="5"/>
  <c r="B1303" i="5"/>
  <c r="T1303" i="5"/>
  <c r="B1302" i="5"/>
  <c r="T1302" i="5"/>
  <c r="B1301" i="5"/>
  <c r="T1301" i="5"/>
  <c r="B1300" i="5"/>
  <c r="T1300" i="5"/>
  <c r="H1299" i="5"/>
  <c r="B1299" i="5"/>
  <c r="S1299" i="5"/>
  <c r="B1298" i="5"/>
  <c r="T1298" i="5"/>
  <c r="B1297" i="5"/>
  <c r="B1296" i="5"/>
  <c r="T1296" i="5"/>
  <c r="H1295" i="5"/>
  <c r="B1295" i="5"/>
  <c r="B1294" i="5"/>
  <c r="S1294" i="5"/>
  <c r="B1293" i="5"/>
  <c r="T1293" i="5"/>
  <c r="B1292" i="5"/>
  <c r="B1291" i="5"/>
  <c r="T1291" i="5"/>
  <c r="B1290" i="5"/>
  <c r="T1290" i="5"/>
  <c r="B1289" i="5"/>
  <c r="B1288" i="5"/>
  <c r="S1288" i="5"/>
  <c r="H1287" i="5"/>
  <c r="B1287" i="5"/>
  <c r="B1286" i="5"/>
  <c r="B1285" i="5"/>
  <c r="T1285" i="5"/>
  <c r="B1284" i="5"/>
  <c r="S1284" i="5"/>
  <c r="H1283" i="5"/>
  <c r="B1283" i="5"/>
  <c r="B1282" i="5"/>
  <c r="S1282" i="5"/>
  <c r="B1281" i="5"/>
  <c r="T1281" i="5"/>
  <c r="I1280" i="5"/>
  <c r="B1280" i="5"/>
  <c r="H1279" i="5"/>
  <c r="B1279" i="5"/>
  <c r="B1278" i="5"/>
  <c r="T1278" i="5"/>
  <c r="B1277" i="5"/>
  <c r="T1277" i="5"/>
  <c r="B1276" i="5"/>
  <c r="H1275" i="5"/>
  <c r="B1275" i="5"/>
  <c r="B1274" i="5"/>
  <c r="T1274" i="5"/>
  <c r="B1273" i="5"/>
  <c r="T1273" i="5"/>
  <c r="B1272" i="5"/>
  <c r="B1271" i="5"/>
  <c r="T1271" i="5"/>
  <c r="B1270" i="5"/>
  <c r="B1269" i="5"/>
  <c r="B1268" i="5"/>
  <c r="T1268" i="5"/>
  <c r="H1267" i="5"/>
  <c r="B1267" i="5"/>
  <c r="B1266" i="5"/>
  <c r="T1266" i="5"/>
  <c r="B1265" i="5"/>
  <c r="T1265" i="5"/>
  <c r="B1264" i="5"/>
  <c r="H1263" i="5"/>
  <c r="B1263" i="5"/>
  <c r="B1262" i="5"/>
  <c r="B1261" i="5"/>
  <c r="T1261" i="5"/>
  <c r="B1260" i="5"/>
  <c r="B1259" i="5"/>
  <c r="T1259" i="5"/>
  <c r="B1258" i="5"/>
  <c r="S1258" i="5"/>
  <c r="B1257" i="5"/>
  <c r="B1256" i="5"/>
  <c r="S1256" i="5"/>
  <c r="H1255" i="5"/>
  <c r="B1255" i="5"/>
  <c r="B1254" i="5"/>
  <c r="T1254" i="5"/>
  <c r="B1253" i="5"/>
  <c r="B1252" i="5"/>
  <c r="T1252" i="5"/>
  <c r="R1251" i="5"/>
  <c r="B1251" i="5"/>
  <c r="T1251" i="5"/>
  <c r="B1250" i="5"/>
  <c r="T1250" i="5"/>
  <c r="R1249" i="5"/>
  <c r="B1249" i="5"/>
  <c r="T1249" i="5"/>
  <c r="B1248" i="5"/>
  <c r="S1248" i="5"/>
  <c r="R1247" i="5"/>
  <c r="B1247" i="5"/>
  <c r="T1247" i="5"/>
  <c r="B1246" i="5"/>
  <c r="T1246" i="5"/>
  <c r="R1245" i="5"/>
  <c r="B1245" i="5"/>
  <c r="R1244" i="5"/>
  <c r="B1244" i="5"/>
  <c r="T1244" i="5"/>
  <c r="B1243" i="5"/>
  <c r="S1243" i="5"/>
  <c r="B1242" i="5"/>
  <c r="S1242" i="5"/>
  <c r="R1241" i="5"/>
  <c r="B1241" i="5"/>
  <c r="R1240" i="5"/>
  <c r="B1240" i="5"/>
  <c r="B1239" i="5"/>
  <c r="T1239" i="5"/>
  <c r="B1238" i="5"/>
  <c r="B1237" i="5"/>
  <c r="T1237" i="5"/>
  <c r="F1236" i="5"/>
  <c r="B1236" i="5"/>
  <c r="T1236" i="5"/>
  <c r="B1235" i="5"/>
  <c r="S1235" i="5"/>
  <c r="B1234" i="5"/>
  <c r="S1234" i="5"/>
  <c r="B1233" i="5"/>
  <c r="B1232" i="5"/>
  <c r="S1232" i="5"/>
  <c r="B1231" i="5"/>
  <c r="S1231" i="5"/>
  <c r="B1230" i="5"/>
  <c r="S1230" i="5"/>
  <c r="I1229" i="5"/>
  <c r="B1229" i="5"/>
  <c r="T1229" i="5"/>
  <c r="B1228" i="5"/>
  <c r="B1227" i="5"/>
  <c r="T1227" i="5"/>
  <c r="B1226" i="5"/>
  <c r="S1226" i="5"/>
  <c r="B1225" i="5"/>
  <c r="H1224" i="5"/>
  <c r="B1224" i="5"/>
  <c r="B1223" i="5"/>
  <c r="T1223" i="5"/>
  <c r="B1222" i="5"/>
  <c r="B1221" i="5"/>
  <c r="B1220" i="5"/>
  <c r="B1219" i="5"/>
  <c r="T1219" i="5"/>
  <c r="F1218" i="5"/>
  <c r="B1218" i="5"/>
  <c r="T1218" i="5"/>
  <c r="R1217" i="5"/>
  <c r="B1217" i="5"/>
  <c r="T1217" i="5"/>
  <c r="J1216" i="5"/>
  <c r="B1216" i="5"/>
  <c r="R1215" i="5"/>
  <c r="B1215" i="5"/>
  <c r="B1214" i="5"/>
  <c r="T1214" i="5"/>
  <c r="R1213" i="5"/>
  <c r="B1213" i="5"/>
  <c r="S1213" i="5"/>
  <c r="I1212" i="5"/>
  <c r="B1212" i="5"/>
  <c r="S1212" i="5"/>
  <c r="B1211" i="5"/>
  <c r="S1211" i="5"/>
  <c r="B1210" i="5"/>
  <c r="S1210" i="5"/>
  <c r="B1209" i="5"/>
  <c r="T1209" i="5"/>
  <c r="B1208" i="5"/>
  <c r="T1208" i="5"/>
  <c r="R1207" i="5"/>
  <c r="B1207" i="5"/>
  <c r="T1207" i="5"/>
  <c r="B1206" i="5"/>
  <c r="T1206" i="5"/>
  <c r="B1205" i="5"/>
  <c r="T1205" i="5"/>
  <c r="H1204" i="5"/>
  <c r="B1204" i="5"/>
  <c r="T1204" i="5"/>
  <c r="B1203" i="5"/>
  <c r="T1203" i="5"/>
  <c r="B1202" i="5"/>
  <c r="S1202" i="5"/>
  <c r="B1201" i="5"/>
  <c r="B1200" i="5"/>
  <c r="T1200" i="5"/>
  <c r="B1199" i="5"/>
  <c r="B1198" i="5"/>
  <c r="S1198" i="5"/>
  <c r="B1197" i="5"/>
  <c r="T1197" i="5"/>
  <c r="J1196" i="5"/>
  <c r="B1196" i="5"/>
  <c r="T1196" i="5"/>
  <c r="B1195" i="5"/>
  <c r="B1194" i="5"/>
  <c r="S1194" i="5"/>
  <c r="B1193" i="5"/>
  <c r="B1192" i="5"/>
  <c r="B1191" i="5"/>
  <c r="T1191" i="5"/>
  <c r="B1190" i="5"/>
  <c r="B1189" i="5"/>
  <c r="X1188" i="5"/>
  <c r="B1188" i="5"/>
  <c r="T1188" i="5"/>
  <c r="B1187" i="5"/>
  <c r="F1186" i="5"/>
  <c r="B1186" i="5"/>
  <c r="J1185" i="5"/>
  <c r="B1185" i="5"/>
  <c r="T1185" i="5"/>
  <c r="B1184" i="5"/>
  <c r="T1184" i="5"/>
  <c r="R1183" i="5"/>
  <c r="B1183" i="5"/>
  <c r="T1183" i="5"/>
  <c r="B1182" i="5"/>
  <c r="I1181" i="5"/>
  <c r="B1181" i="5"/>
  <c r="S1181" i="5"/>
  <c r="B1180" i="5"/>
  <c r="T1180" i="5"/>
  <c r="B1179" i="5"/>
  <c r="B1178" i="5"/>
  <c r="S1178" i="5"/>
  <c r="J1177" i="5"/>
  <c r="B1177" i="5"/>
  <c r="T1177" i="5"/>
  <c r="B1176" i="5"/>
  <c r="R1175" i="5"/>
  <c r="B1175" i="5"/>
  <c r="T1175" i="5"/>
  <c r="B1174" i="5"/>
  <c r="B1173" i="5"/>
  <c r="J1172" i="5"/>
  <c r="B1172" i="5"/>
  <c r="B1171" i="5"/>
  <c r="T1171" i="5"/>
  <c r="B1170" i="5"/>
  <c r="S1170" i="5"/>
  <c r="B1169" i="5"/>
  <c r="T1169" i="5"/>
  <c r="B1168" i="5"/>
  <c r="X1167" i="5"/>
  <c r="B1167" i="5"/>
  <c r="T1167" i="5"/>
  <c r="B1166" i="5"/>
  <c r="S1166" i="5"/>
  <c r="H1165" i="5"/>
  <c r="B1165" i="5"/>
  <c r="T1165" i="5"/>
  <c r="B1164" i="5"/>
  <c r="T1164" i="5"/>
  <c r="B1163" i="5"/>
  <c r="T1163" i="5"/>
  <c r="B1162" i="5"/>
  <c r="S1162" i="5"/>
  <c r="B1161" i="5"/>
  <c r="I1160" i="5"/>
  <c r="B1160" i="5"/>
  <c r="T1160" i="5"/>
  <c r="B1159" i="5"/>
  <c r="T1159" i="5"/>
  <c r="B1158" i="5"/>
  <c r="B1157" i="5"/>
  <c r="B1156" i="5"/>
  <c r="B1155" i="5"/>
  <c r="T1155" i="5"/>
  <c r="F1154" i="5"/>
  <c r="B1154" i="5"/>
  <c r="T1154" i="5"/>
  <c r="R1153" i="5"/>
  <c r="B1153" i="5"/>
  <c r="T1153" i="5"/>
  <c r="B1152" i="5"/>
  <c r="S1152" i="5"/>
  <c r="B1151" i="5"/>
  <c r="S1151" i="5"/>
  <c r="H1150" i="5"/>
  <c r="B1150" i="5"/>
  <c r="B1149" i="5"/>
  <c r="S1149" i="5"/>
  <c r="B1148" i="5"/>
  <c r="S1148" i="5"/>
  <c r="B1147" i="5"/>
  <c r="S1147" i="5"/>
  <c r="B1146" i="5"/>
  <c r="T1146" i="5"/>
  <c r="B1145" i="5"/>
  <c r="B1144" i="5"/>
  <c r="T1144" i="5"/>
  <c r="B1143" i="5"/>
  <c r="S1143" i="5"/>
  <c r="B1142" i="5"/>
  <c r="H1141" i="5"/>
  <c r="B1141" i="5"/>
  <c r="T1141" i="5"/>
  <c r="B1140" i="5"/>
  <c r="B1139" i="5"/>
  <c r="T1139" i="5"/>
  <c r="B1138" i="5"/>
  <c r="S1138" i="5"/>
  <c r="B1137" i="5"/>
  <c r="T1137" i="5"/>
  <c r="B1136" i="5"/>
  <c r="S1136" i="5"/>
  <c r="B1135" i="5"/>
  <c r="B1134" i="5"/>
  <c r="S1134" i="5"/>
  <c r="B1133" i="5"/>
  <c r="S1133" i="5"/>
  <c r="B1132" i="5"/>
  <c r="S1132" i="5"/>
  <c r="B1131" i="5"/>
  <c r="B1130" i="5"/>
  <c r="T1130" i="5"/>
  <c r="B1129" i="5"/>
  <c r="T1129" i="5"/>
  <c r="B1128" i="5"/>
  <c r="B1127" i="5"/>
  <c r="B1126" i="5"/>
  <c r="T1126" i="5"/>
  <c r="B1125" i="5"/>
  <c r="T1125" i="5"/>
  <c r="R1124" i="5"/>
  <c r="B1124" i="5"/>
  <c r="B1123" i="5"/>
  <c r="B1122" i="5"/>
  <c r="T1122" i="5"/>
  <c r="B1121" i="5"/>
  <c r="B1120" i="5"/>
  <c r="S1120" i="5"/>
  <c r="B1119" i="5"/>
  <c r="T1119" i="5"/>
  <c r="B1118" i="5"/>
  <c r="B1117" i="5"/>
  <c r="B1116" i="5"/>
  <c r="S1116" i="5"/>
  <c r="B1115" i="5"/>
  <c r="B1114" i="5"/>
  <c r="T1114" i="5"/>
  <c r="B1113" i="5"/>
  <c r="B1112" i="5"/>
  <c r="B1111" i="5"/>
  <c r="T1111" i="5"/>
  <c r="B1110" i="5"/>
  <c r="T1110" i="5"/>
  <c r="B1109" i="5"/>
  <c r="T1109" i="5"/>
  <c r="R1108" i="5"/>
  <c r="B1108" i="5"/>
  <c r="B1107" i="5"/>
  <c r="B1106" i="5"/>
  <c r="S1106" i="5"/>
  <c r="B1105" i="5"/>
  <c r="B1104" i="5"/>
  <c r="S1104" i="5"/>
  <c r="B1103" i="5"/>
  <c r="T1103" i="5"/>
  <c r="B1102" i="5"/>
  <c r="B1101" i="5"/>
  <c r="T1101" i="5"/>
  <c r="B1100" i="5"/>
  <c r="S1100" i="5"/>
  <c r="B1099" i="5"/>
  <c r="J1098" i="5"/>
  <c r="B1098" i="5"/>
  <c r="T1098" i="5"/>
  <c r="B1097" i="5"/>
  <c r="S1097" i="5"/>
  <c r="B1096" i="5"/>
  <c r="B1095" i="5"/>
  <c r="T1095" i="5"/>
  <c r="B1094" i="5"/>
  <c r="H1093" i="5"/>
  <c r="B1093" i="5"/>
  <c r="R1092" i="5"/>
  <c r="B1092" i="5"/>
  <c r="B1091" i="5"/>
  <c r="B1090" i="5"/>
  <c r="T1090" i="5"/>
  <c r="B1089" i="5"/>
  <c r="B1088" i="5"/>
  <c r="S1088" i="5"/>
  <c r="B1087" i="5"/>
  <c r="T1087" i="5"/>
  <c r="B1086" i="5"/>
  <c r="B1085" i="5"/>
  <c r="T1085" i="5"/>
  <c r="B1084" i="5"/>
  <c r="S1084" i="5"/>
  <c r="B1083" i="5"/>
  <c r="T1083" i="5"/>
  <c r="B1082" i="5"/>
  <c r="T1082" i="5"/>
  <c r="H1081" i="5"/>
  <c r="B1081" i="5"/>
  <c r="T1081" i="5"/>
  <c r="B1080" i="5"/>
  <c r="B1079" i="5"/>
  <c r="B1078" i="5"/>
  <c r="T1078" i="5"/>
  <c r="B1077" i="5"/>
  <c r="S1077" i="5"/>
  <c r="R1076" i="5"/>
  <c r="B1076" i="5"/>
  <c r="B1075" i="5"/>
  <c r="T1075" i="5"/>
  <c r="B1074" i="5"/>
  <c r="T1074" i="5"/>
  <c r="B1073" i="5"/>
  <c r="T1073" i="5"/>
  <c r="B1072" i="5"/>
  <c r="S1072" i="5"/>
  <c r="B1071" i="5"/>
  <c r="B1070" i="5"/>
  <c r="T1070" i="5"/>
  <c r="B1069" i="5"/>
  <c r="B1068" i="5"/>
  <c r="S1068" i="5"/>
  <c r="B1067" i="5"/>
  <c r="T1067" i="5"/>
  <c r="B1066" i="5"/>
  <c r="H1065" i="5"/>
  <c r="B1065" i="5"/>
  <c r="T1065" i="5"/>
  <c r="B1064" i="5"/>
  <c r="B1063" i="5"/>
  <c r="T1063" i="5"/>
  <c r="B1062" i="5"/>
  <c r="T1062" i="5"/>
  <c r="B1061" i="5"/>
  <c r="S1061" i="5"/>
  <c r="R1060" i="5"/>
  <c r="B1060" i="5"/>
  <c r="B1059" i="5"/>
  <c r="T1059" i="5"/>
  <c r="B1058" i="5"/>
  <c r="B1057" i="5"/>
  <c r="T1057" i="5"/>
  <c r="B1056" i="5"/>
  <c r="S1056" i="5"/>
  <c r="B1055" i="5"/>
  <c r="T1055" i="5"/>
  <c r="B1054" i="5"/>
  <c r="T1054" i="5"/>
  <c r="B1053" i="5"/>
  <c r="B1052" i="5"/>
  <c r="S1052" i="5"/>
  <c r="B1051" i="5"/>
  <c r="T1051" i="5"/>
  <c r="B1050" i="5"/>
  <c r="T1050" i="5"/>
  <c r="B1049" i="5"/>
  <c r="S1049" i="5"/>
  <c r="B1048" i="5"/>
  <c r="B1047" i="5"/>
  <c r="T1047" i="5"/>
  <c r="B1046" i="5"/>
  <c r="T1046" i="5"/>
  <c r="B1045" i="5"/>
  <c r="R1044" i="5"/>
  <c r="B1044" i="5"/>
  <c r="B1043" i="5"/>
  <c r="T1043" i="5"/>
  <c r="B1042" i="5"/>
  <c r="B1041" i="5"/>
  <c r="T1041" i="5"/>
  <c r="B1040" i="5"/>
  <c r="S1040" i="5"/>
  <c r="B1039" i="5"/>
  <c r="T1039" i="5"/>
  <c r="B1038" i="5"/>
  <c r="T1038" i="5"/>
  <c r="B1037" i="5"/>
  <c r="S1037" i="5"/>
  <c r="B1036" i="5"/>
  <c r="S1036" i="5"/>
  <c r="B1035" i="5"/>
  <c r="T1035" i="5"/>
  <c r="B1034" i="5"/>
  <c r="T1034" i="5"/>
  <c r="B1033" i="5"/>
  <c r="S1033" i="5"/>
  <c r="B1032" i="5"/>
  <c r="B1031" i="5"/>
  <c r="T1031" i="5"/>
  <c r="B1030" i="5"/>
  <c r="T1030" i="5"/>
  <c r="B1029" i="5"/>
  <c r="B1028" i="5"/>
  <c r="B1027" i="5"/>
  <c r="T1027" i="5"/>
  <c r="B1026" i="5"/>
  <c r="H1025" i="5"/>
  <c r="B1025" i="5"/>
  <c r="B1024" i="5"/>
  <c r="S1024" i="5"/>
  <c r="B1023" i="5"/>
  <c r="T1023" i="5"/>
  <c r="B1022" i="5"/>
  <c r="B1021" i="5"/>
  <c r="B1020" i="5"/>
  <c r="S1020" i="5"/>
  <c r="B1019" i="5"/>
  <c r="T1019" i="5"/>
  <c r="B1018" i="5"/>
  <c r="T1018" i="5"/>
  <c r="B1017" i="5"/>
  <c r="T1017" i="5"/>
  <c r="B1016" i="5"/>
  <c r="B1015" i="5"/>
  <c r="T1015" i="5"/>
  <c r="B1014" i="5"/>
  <c r="T1014" i="5"/>
  <c r="B1013" i="5"/>
  <c r="R1012" i="5"/>
  <c r="B1012" i="5"/>
  <c r="B1011" i="5"/>
  <c r="T1011" i="5"/>
  <c r="B1010" i="5"/>
  <c r="T1010" i="5"/>
  <c r="H1009" i="5"/>
  <c r="B1009" i="5"/>
  <c r="B1008" i="5"/>
  <c r="S1008" i="5"/>
  <c r="B1007" i="5"/>
  <c r="B1006" i="5"/>
  <c r="T1006" i="5"/>
  <c r="B1005" i="5"/>
  <c r="T1005" i="5"/>
  <c r="B1004" i="5"/>
  <c r="S1004" i="5"/>
  <c r="B1003" i="5"/>
  <c r="B1002" i="5"/>
  <c r="B1001" i="5"/>
  <c r="F1000" i="5"/>
  <c r="B1000" i="5"/>
  <c r="B999" i="5"/>
  <c r="T999" i="5"/>
  <c r="B998" i="5"/>
  <c r="B997" i="5"/>
  <c r="T997" i="5"/>
  <c r="R996" i="5"/>
  <c r="B996" i="5"/>
  <c r="S996" i="5"/>
  <c r="B995" i="5"/>
  <c r="T995" i="5"/>
  <c r="B994" i="5"/>
  <c r="B993" i="5"/>
  <c r="T993" i="5"/>
  <c r="B992" i="5"/>
  <c r="S992" i="5"/>
  <c r="B991" i="5"/>
  <c r="T991" i="5"/>
  <c r="H990" i="5"/>
  <c r="B990" i="5"/>
  <c r="T990" i="5"/>
  <c r="H989" i="5"/>
  <c r="B989" i="5"/>
  <c r="B988" i="5"/>
  <c r="B987" i="5"/>
  <c r="B986" i="5"/>
  <c r="T986" i="5"/>
  <c r="B985" i="5"/>
  <c r="T985" i="5"/>
  <c r="B984" i="5"/>
  <c r="B983" i="5"/>
  <c r="B982" i="5"/>
  <c r="B981" i="5"/>
  <c r="S981" i="5"/>
  <c r="B980" i="5"/>
  <c r="S980" i="5"/>
  <c r="B979" i="5"/>
  <c r="T979" i="5"/>
  <c r="B978" i="5"/>
  <c r="B977" i="5"/>
  <c r="B976" i="5"/>
  <c r="S976" i="5"/>
  <c r="B975" i="5"/>
  <c r="B974" i="5"/>
  <c r="T974" i="5"/>
  <c r="B973" i="5"/>
  <c r="T973" i="5"/>
  <c r="R972" i="5"/>
  <c r="B972" i="5"/>
  <c r="S972" i="5"/>
  <c r="B971" i="5"/>
  <c r="T971" i="5"/>
  <c r="B970" i="5"/>
  <c r="B969" i="5"/>
  <c r="T969" i="5"/>
  <c r="B968" i="5"/>
  <c r="B967" i="5"/>
  <c r="T967" i="5"/>
  <c r="B966" i="5"/>
  <c r="T966" i="5"/>
  <c r="H965" i="5"/>
  <c r="B965" i="5"/>
  <c r="B964" i="5"/>
  <c r="B963" i="5"/>
  <c r="T963" i="5"/>
  <c r="B962" i="5"/>
  <c r="T962" i="5"/>
  <c r="B961" i="5"/>
  <c r="B960" i="5"/>
  <c r="S960" i="5"/>
  <c r="B959" i="5"/>
  <c r="T959" i="5"/>
  <c r="J958" i="5"/>
  <c r="B958" i="5"/>
  <c r="T958" i="5"/>
  <c r="B957" i="5"/>
  <c r="J956" i="5"/>
  <c r="B956" i="5"/>
  <c r="S956" i="5"/>
  <c r="B955" i="5"/>
  <c r="T955" i="5"/>
  <c r="H954" i="5"/>
  <c r="B954" i="5"/>
  <c r="F953" i="5"/>
  <c r="B953" i="5"/>
  <c r="B952" i="5"/>
  <c r="B951" i="5"/>
  <c r="T951" i="5"/>
  <c r="B950" i="5"/>
  <c r="B949" i="5"/>
  <c r="B948" i="5"/>
  <c r="T948" i="5"/>
  <c r="B947" i="5"/>
  <c r="B946" i="5"/>
  <c r="B945" i="5"/>
  <c r="S945" i="5"/>
  <c r="B944" i="5"/>
  <c r="B943" i="5"/>
  <c r="T943" i="5"/>
  <c r="B942" i="5"/>
  <c r="B941" i="5"/>
  <c r="T941" i="5"/>
  <c r="B940" i="5"/>
  <c r="T940" i="5"/>
  <c r="B939" i="5"/>
  <c r="T939" i="5"/>
  <c r="B938" i="5"/>
  <c r="T938" i="5"/>
  <c r="B937" i="5"/>
  <c r="B936" i="5"/>
  <c r="T936" i="5"/>
  <c r="B935" i="5"/>
  <c r="T935" i="5"/>
  <c r="B934" i="5"/>
  <c r="H933" i="5"/>
  <c r="B933" i="5"/>
  <c r="S933" i="5"/>
  <c r="B932" i="5"/>
  <c r="T932" i="5"/>
  <c r="B931" i="5"/>
  <c r="B930" i="5"/>
  <c r="T930" i="5"/>
  <c r="B929" i="5"/>
  <c r="B928" i="5"/>
  <c r="B927" i="5"/>
  <c r="T927" i="5"/>
  <c r="B926" i="5"/>
  <c r="B925" i="5"/>
  <c r="S925" i="5"/>
  <c r="B924" i="5"/>
  <c r="T924" i="5"/>
  <c r="B923" i="5"/>
  <c r="T923" i="5"/>
  <c r="B922" i="5"/>
  <c r="T922" i="5"/>
  <c r="J921" i="5"/>
  <c r="B921" i="5"/>
  <c r="B920" i="5"/>
  <c r="T920" i="5"/>
  <c r="J919" i="5"/>
  <c r="B919" i="5"/>
  <c r="T919" i="5"/>
  <c r="B918" i="5"/>
  <c r="B917" i="5"/>
  <c r="T917" i="5"/>
  <c r="B916" i="5"/>
  <c r="T916" i="5"/>
  <c r="B915" i="5"/>
  <c r="B914" i="5"/>
  <c r="T914" i="5"/>
  <c r="B913" i="5"/>
  <c r="T913" i="5"/>
  <c r="B912" i="5"/>
  <c r="B911" i="5"/>
  <c r="T911" i="5"/>
  <c r="B910" i="5"/>
  <c r="B909" i="5"/>
  <c r="T909" i="5"/>
  <c r="B908" i="5"/>
  <c r="B907" i="5"/>
  <c r="T907" i="5"/>
  <c r="B906" i="5"/>
  <c r="B905" i="5"/>
  <c r="T905" i="5"/>
  <c r="B904" i="5"/>
  <c r="T904" i="5"/>
  <c r="J903" i="5"/>
  <c r="B903" i="5"/>
  <c r="T903" i="5"/>
  <c r="B902" i="5"/>
  <c r="T902" i="5"/>
  <c r="B901" i="5"/>
  <c r="B900" i="5"/>
  <c r="T900" i="5"/>
  <c r="B899" i="5"/>
  <c r="B898" i="5"/>
  <c r="T898" i="5"/>
  <c r="B897" i="5"/>
  <c r="T897" i="5"/>
  <c r="F896" i="5"/>
  <c r="B896" i="5"/>
  <c r="T896" i="5"/>
  <c r="H895" i="5"/>
  <c r="B895" i="5"/>
  <c r="T895" i="5"/>
  <c r="B894" i="5"/>
  <c r="H893" i="5"/>
  <c r="B893" i="5"/>
  <c r="S893" i="5"/>
  <c r="J892" i="5"/>
  <c r="B892" i="5"/>
  <c r="T892" i="5"/>
  <c r="B891" i="5"/>
  <c r="T891" i="5"/>
  <c r="B890" i="5"/>
  <c r="T890" i="5"/>
  <c r="B889" i="5"/>
  <c r="T889" i="5"/>
  <c r="J888" i="5"/>
  <c r="B888" i="5"/>
  <c r="T888" i="5"/>
  <c r="B887" i="5"/>
  <c r="T887" i="5"/>
  <c r="J886" i="5"/>
  <c r="B886" i="5"/>
  <c r="B885" i="5"/>
  <c r="S885" i="5"/>
  <c r="B884" i="5"/>
  <c r="B883" i="5"/>
  <c r="B882" i="5"/>
  <c r="T882" i="5"/>
  <c r="B881" i="5"/>
  <c r="H880" i="5"/>
  <c r="B880" i="5"/>
  <c r="T880" i="5"/>
  <c r="H879" i="5"/>
  <c r="B879" i="5"/>
  <c r="T879" i="5"/>
  <c r="B878" i="5"/>
  <c r="J877" i="5"/>
  <c r="B877" i="5"/>
  <c r="B876" i="5"/>
  <c r="T876" i="5"/>
  <c r="J875" i="5"/>
  <c r="B875" i="5"/>
  <c r="T875" i="5"/>
  <c r="B874" i="5"/>
  <c r="T874" i="5"/>
  <c r="B873" i="5"/>
  <c r="J872" i="5"/>
  <c r="B872" i="5"/>
  <c r="T872" i="5"/>
  <c r="B871" i="5"/>
  <c r="B870" i="5"/>
  <c r="T870" i="5"/>
  <c r="B869" i="5"/>
  <c r="B868" i="5"/>
  <c r="B867" i="5"/>
  <c r="B866" i="5"/>
  <c r="T866" i="5"/>
  <c r="B865" i="5"/>
  <c r="R864" i="5"/>
  <c r="B864" i="5"/>
  <c r="T864" i="5"/>
  <c r="H863" i="5"/>
  <c r="B863" i="5"/>
  <c r="T863" i="5"/>
  <c r="B862" i="5"/>
  <c r="T862" i="5"/>
  <c r="B861" i="5"/>
  <c r="T861" i="5"/>
  <c r="J860" i="5"/>
  <c r="B860" i="5"/>
  <c r="T860" i="5"/>
  <c r="J859" i="5"/>
  <c r="B859" i="5"/>
  <c r="T859" i="5"/>
  <c r="B858" i="5"/>
  <c r="B857" i="5"/>
  <c r="T857" i="5"/>
  <c r="J856" i="5"/>
  <c r="B856" i="5"/>
  <c r="B855" i="5"/>
  <c r="T855" i="5"/>
  <c r="J854" i="5"/>
  <c r="B854" i="5"/>
  <c r="T854" i="5"/>
  <c r="B853" i="5"/>
  <c r="B852" i="5"/>
  <c r="T852" i="5"/>
  <c r="B851" i="5"/>
  <c r="S851" i="5"/>
  <c r="B850" i="5"/>
  <c r="B849" i="5"/>
  <c r="B848" i="5"/>
  <c r="F847" i="5"/>
  <c r="B847" i="5"/>
  <c r="B846" i="5"/>
  <c r="T846" i="5"/>
  <c r="J845" i="5"/>
  <c r="B845" i="5"/>
  <c r="S845" i="5"/>
  <c r="B844" i="5"/>
  <c r="T844" i="5"/>
  <c r="B843" i="5"/>
  <c r="S843" i="5"/>
  <c r="F842" i="5"/>
  <c r="B842" i="5"/>
  <c r="B841" i="5"/>
  <c r="S841" i="5"/>
  <c r="B840" i="5"/>
  <c r="J839" i="5"/>
  <c r="B839" i="5"/>
  <c r="B838" i="5"/>
  <c r="J837" i="5"/>
  <c r="B837" i="5"/>
  <c r="B836" i="5"/>
  <c r="B835" i="5"/>
  <c r="S835" i="5"/>
  <c r="H834" i="5"/>
  <c r="B834" i="5"/>
  <c r="T834" i="5"/>
  <c r="B833" i="5"/>
  <c r="B832" i="5"/>
  <c r="T832" i="5"/>
  <c r="H831" i="5"/>
  <c r="B831" i="5"/>
  <c r="B830" i="5"/>
  <c r="T830" i="5"/>
  <c r="J829" i="5"/>
  <c r="B829" i="5"/>
  <c r="S829" i="5"/>
  <c r="B828" i="5"/>
  <c r="S828" i="5"/>
  <c r="B827" i="5"/>
  <c r="B826" i="5"/>
  <c r="T826" i="5"/>
  <c r="B825" i="5"/>
  <c r="S825" i="5"/>
  <c r="B824" i="5"/>
  <c r="S824" i="5"/>
  <c r="J823" i="5"/>
  <c r="B823" i="5"/>
  <c r="S823" i="5"/>
  <c r="B822" i="5"/>
  <c r="B821" i="5"/>
  <c r="S821" i="5"/>
  <c r="J820" i="5"/>
  <c r="B820" i="5"/>
  <c r="B819" i="5"/>
  <c r="R818" i="5"/>
  <c r="B818" i="5"/>
  <c r="T818" i="5"/>
  <c r="B817" i="5"/>
  <c r="S817" i="5"/>
  <c r="B816" i="5"/>
  <c r="T816" i="5"/>
  <c r="R815" i="5"/>
  <c r="B815" i="5"/>
  <c r="S815" i="5"/>
  <c r="B814" i="5"/>
  <c r="B813" i="5"/>
  <c r="S813" i="5"/>
  <c r="J812" i="5"/>
  <c r="B812" i="5"/>
  <c r="B811" i="5"/>
  <c r="S811" i="5"/>
  <c r="B810" i="5"/>
  <c r="T810" i="5"/>
  <c r="R809" i="5"/>
  <c r="B809" i="5"/>
  <c r="S809" i="5"/>
  <c r="I808" i="5"/>
  <c r="B808" i="5"/>
  <c r="B807" i="5"/>
  <c r="S807" i="5"/>
  <c r="F806" i="5"/>
  <c r="B806" i="5"/>
  <c r="B805" i="5"/>
  <c r="T805" i="5"/>
  <c r="B804" i="5"/>
  <c r="I803" i="5"/>
  <c r="B803" i="5"/>
  <c r="B802" i="5"/>
  <c r="S802" i="5"/>
  <c r="B801" i="5"/>
  <c r="S801" i="5"/>
  <c r="R800" i="5"/>
  <c r="B800" i="5"/>
  <c r="B799" i="5"/>
  <c r="S799" i="5"/>
  <c r="B798" i="5"/>
  <c r="S798" i="5"/>
  <c r="B797" i="5"/>
  <c r="T797" i="5"/>
  <c r="R796" i="5"/>
  <c r="B796" i="5"/>
  <c r="B795" i="5"/>
  <c r="B794" i="5"/>
  <c r="S794" i="5"/>
  <c r="B793" i="5"/>
  <c r="T793" i="5"/>
  <c r="R792" i="5"/>
  <c r="B792" i="5"/>
  <c r="B791" i="5"/>
  <c r="S791" i="5"/>
  <c r="B790" i="5"/>
  <c r="B789" i="5"/>
  <c r="R788" i="5"/>
  <c r="B788" i="5"/>
  <c r="B787" i="5"/>
  <c r="S787" i="5"/>
  <c r="R786" i="5"/>
  <c r="B786" i="5"/>
  <c r="B785" i="5"/>
  <c r="S785" i="5"/>
  <c r="B784" i="5"/>
  <c r="B783" i="5"/>
  <c r="S783" i="5"/>
  <c r="B782" i="5"/>
  <c r="B781" i="5"/>
  <c r="T781" i="5"/>
  <c r="R780" i="5"/>
  <c r="B780" i="5"/>
  <c r="B779" i="5"/>
  <c r="R778" i="5"/>
  <c r="B778" i="5"/>
  <c r="I777" i="5"/>
  <c r="B777" i="5"/>
  <c r="T777" i="5"/>
  <c r="R776" i="5"/>
  <c r="B776" i="5"/>
  <c r="B775" i="5"/>
  <c r="S775" i="5"/>
  <c r="B774" i="5"/>
  <c r="B773" i="5"/>
  <c r="T773" i="5"/>
  <c r="R772" i="5"/>
  <c r="B772" i="5"/>
  <c r="I771" i="5"/>
  <c r="B771" i="5"/>
  <c r="R770" i="5"/>
  <c r="B770" i="5"/>
  <c r="B769" i="5"/>
  <c r="B768" i="5"/>
  <c r="B767" i="5"/>
  <c r="S767" i="5"/>
  <c r="B766" i="5"/>
  <c r="B765" i="5"/>
  <c r="S765" i="5"/>
  <c r="R764" i="5"/>
  <c r="B764" i="5"/>
  <c r="F763" i="5"/>
  <c r="B763" i="5"/>
  <c r="S763" i="5"/>
  <c r="R762" i="5"/>
  <c r="B762" i="5"/>
  <c r="B761" i="5"/>
  <c r="R760" i="5"/>
  <c r="B760" i="5"/>
  <c r="B759" i="5"/>
  <c r="S759" i="5"/>
  <c r="R758" i="5"/>
  <c r="B758" i="5"/>
  <c r="S758" i="5"/>
  <c r="B757" i="5"/>
  <c r="S757" i="5"/>
  <c r="B756" i="5"/>
  <c r="I755" i="5"/>
  <c r="B755" i="5"/>
  <c r="R754" i="5"/>
  <c r="B754" i="5"/>
  <c r="B753" i="5"/>
  <c r="T753" i="5"/>
  <c r="R752" i="5"/>
  <c r="B752" i="5"/>
  <c r="B751" i="5"/>
  <c r="S751" i="5"/>
  <c r="R750" i="5"/>
  <c r="B750" i="5"/>
  <c r="S750" i="5"/>
  <c r="B749" i="5"/>
  <c r="T749" i="5"/>
  <c r="B748" i="5"/>
  <c r="J747" i="5"/>
  <c r="B747" i="5"/>
  <c r="S747" i="5"/>
  <c r="H746" i="5"/>
  <c r="B746" i="5"/>
  <c r="T746" i="5"/>
  <c r="B745" i="5"/>
  <c r="B744" i="5"/>
  <c r="B743" i="5"/>
  <c r="S743" i="5"/>
  <c r="B742" i="5"/>
  <c r="T742" i="5"/>
  <c r="B741" i="5"/>
  <c r="T741" i="5"/>
  <c r="R740" i="5"/>
  <c r="B740" i="5"/>
  <c r="T740" i="5"/>
  <c r="J739" i="5"/>
  <c r="B739" i="5"/>
  <c r="S739" i="5"/>
  <c r="R738" i="5"/>
  <c r="B738" i="5"/>
  <c r="T738" i="5"/>
  <c r="B737" i="5"/>
  <c r="R736" i="5"/>
  <c r="B736" i="5"/>
  <c r="T736" i="5"/>
  <c r="B735" i="5"/>
  <c r="S735" i="5"/>
  <c r="R734" i="5"/>
  <c r="B734" i="5"/>
  <c r="T734" i="5"/>
  <c r="B733" i="5"/>
  <c r="T733" i="5"/>
  <c r="R732" i="5"/>
  <c r="B732" i="5"/>
  <c r="J731" i="5"/>
  <c r="B731" i="5"/>
  <c r="S731" i="5"/>
  <c r="H730" i="5"/>
  <c r="B730" i="5"/>
  <c r="T730" i="5"/>
  <c r="B729" i="5"/>
  <c r="S729" i="5"/>
  <c r="B728" i="5"/>
  <c r="T728" i="5"/>
  <c r="B727" i="5"/>
  <c r="S727" i="5"/>
  <c r="B726" i="5"/>
  <c r="T726" i="5"/>
  <c r="B725" i="5"/>
  <c r="T725" i="5"/>
  <c r="H724" i="5"/>
  <c r="B724" i="5"/>
  <c r="T724" i="5"/>
  <c r="B723" i="5"/>
  <c r="R722" i="5"/>
  <c r="B722" i="5"/>
  <c r="T722" i="5"/>
  <c r="B721" i="5"/>
  <c r="R720" i="5"/>
  <c r="B720" i="5"/>
  <c r="T720" i="5"/>
  <c r="B719" i="5"/>
  <c r="S719" i="5"/>
  <c r="R718" i="5"/>
  <c r="B718" i="5"/>
  <c r="T718" i="5"/>
  <c r="B717" i="5"/>
  <c r="T717" i="5"/>
  <c r="B716" i="5"/>
  <c r="T716" i="5"/>
  <c r="B715" i="5"/>
  <c r="H714" i="5"/>
  <c r="B714" i="5"/>
  <c r="T714" i="5"/>
  <c r="B713" i="5"/>
  <c r="T713" i="5"/>
  <c r="B712" i="5"/>
  <c r="B711" i="5"/>
  <c r="S711" i="5"/>
  <c r="B710" i="5"/>
  <c r="B709" i="5"/>
  <c r="T709" i="5"/>
  <c r="H708" i="5"/>
  <c r="B708" i="5"/>
  <c r="T708" i="5"/>
  <c r="B707" i="5"/>
  <c r="S707" i="5"/>
  <c r="R706" i="5"/>
  <c r="B706" i="5"/>
  <c r="T706" i="5"/>
  <c r="B705" i="5"/>
  <c r="T705" i="5"/>
  <c r="R704" i="5"/>
  <c r="B704" i="5"/>
  <c r="T704" i="5"/>
  <c r="B703" i="5"/>
  <c r="B702" i="5"/>
  <c r="T702" i="5"/>
  <c r="B701" i="5"/>
  <c r="T701" i="5"/>
  <c r="B700" i="5"/>
  <c r="T700" i="5"/>
  <c r="R699" i="5"/>
  <c r="B699" i="5"/>
  <c r="S699" i="5"/>
  <c r="B698" i="5"/>
  <c r="T698" i="5"/>
  <c r="B697" i="5"/>
  <c r="R696" i="5"/>
  <c r="B696" i="5"/>
  <c r="T696" i="5"/>
  <c r="B695" i="5"/>
  <c r="S695" i="5"/>
  <c r="B694" i="5"/>
  <c r="T694" i="5"/>
  <c r="B693" i="5"/>
  <c r="T693" i="5"/>
  <c r="B692" i="5"/>
  <c r="T692" i="5"/>
  <c r="B691" i="5"/>
  <c r="S691" i="5"/>
  <c r="B690" i="5"/>
  <c r="T690" i="5"/>
  <c r="B689" i="5"/>
  <c r="R688" i="5"/>
  <c r="B688" i="5"/>
  <c r="T688" i="5"/>
  <c r="R687" i="5"/>
  <c r="B687" i="5"/>
  <c r="S687" i="5"/>
  <c r="B686" i="5"/>
  <c r="T686" i="5"/>
  <c r="B685" i="5"/>
  <c r="T685" i="5"/>
  <c r="B684" i="5"/>
  <c r="T684" i="5"/>
  <c r="B683" i="5"/>
  <c r="S683" i="5"/>
  <c r="B682" i="5"/>
  <c r="T682" i="5"/>
  <c r="B681" i="5"/>
  <c r="T681" i="5"/>
  <c r="B680" i="5"/>
  <c r="T680" i="5"/>
  <c r="B679" i="5"/>
  <c r="S679" i="5"/>
  <c r="B678" i="5"/>
  <c r="T678" i="5"/>
  <c r="B677" i="5"/>
  <c r="S677" i="5"/>
  <c r="B676" i="5"/>
  <c r="X675" i="5"/>
  <c r="B675" i="5"/>
  <c r="T675" i="5"/>
  <c r="B674" i="5"/>
  <c r="T674" i="5"/>
  <c r="B673" i="5"/>
  <c r="B672" i="5"/>
  <c r="T672" i="5"/>
  <c r="B671" i="5"/>
  <c r="T671" i="5"/>
  <c r="B670" i="5"/>
  <c r="T670" i="5"/>
  <c r="B669" i="5"/>
  <c r="B668" i="5"/>
  <c r="X667" i="5"/>
  <c r="B667" i="5"/>
  <c r="T667" i="5"/>
  <c r="B666" i="5"/>
  <c r="T666" i="5"/>
  <c r="B665" i="5"/>
  <c r="B664" i="5"/>
  <c r="T664" i="5"/>
  <c r="B663" i="5"/>
  <c r="T663" i="5"/>
  <c r="B662" i="5"/>
  <c r="T662" i="5"/>
  <c r="B661" i="5"/>
  <c r="B660" i="5"/>
  <c r="B659" i="5"/>
  <c r="T659" i="5"/>
  <c r="B658" i="5"/>
  <c r="T658" i="5"/>
  <c r="X657" i="5"/>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c r="B637" i="5"/>
  <c r="B636" i="5"/>
  <c r="T636" i="5"/>
  <c r="B635" i="5"/>
  <c r="T635" i="5"/>
  <c r="B634" i="5"/>
  <c r="T634" i="5"/>
  <c r="B633" i="5"/>
  <c r="B632" i="5"/>
  <c r="T632" i="5"/>
  <c r="B631" i="5"/>
  <c r="T631" i="5"/>
  <c r="B630" i="5"/>
  <c r="S630" i="5"/>
  <c r="B629" i="5"/>
  <c r="B628" i="5"/>
  <c r="T628" i="5"/>
  <c r="B627" i="5"/>
  <c r="T627" i="5"/>
  <c r="B626" i="5"/>
  <c r="T626" i="5"/>
  <c r="B625" i="5"/>
  <c r="B624" i="5"/>
  <c r="T624" i="5"/>
  <c r="B623" i="5"/>
  <c r="T623" i="5"/>
  <c r="B622" i="5"/>
  <c r="B621" i="5"/>
  <c r="B620" i="5"/>
  <c r="T620" i="5"/>
  <c r="B619" i="5"/>
  <c r="T619" i="5"/>
  <c r="B618" i="5"/>
  <c r="B617" i="5"/>
  <c r="B616" i="5"/>
  <c r="T616" i="5"/>
  <c r="B615" i="5"/>
  <c r="T615" i="5"/>
  <c r="B614" i="5"/>
  <c r="S614" i="5"/>
  <c r="F613" i="5"/>
  <c r="B613" i="5"/>
  <c r="B612" i="5"/>
  <c r="T612" i="5"/>
  <c r="B611" i="5"/>
  <c r="T611" i="5"/>
  <c r="J603" i="5"/>
  <c r="T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X1478"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F270" i="5"/>
  <c r="AB347" i="5"/>
  <c r="T799" i="5"/>
  <c r="AB1078" i="5"/>
  <c r="AB1109" i="5"/>
  <c r="J1478" i="5"/>
  <c r="T1671" i="5"/>
  <c r="T1740" i="5"/>
  <c r="S1898" i="5"/>
  <c r="T1966" i="5"/>
  <c r="T2420" i="5"/>
  <c r="AB2479" i="5"/>
  <c r="H2498" i="5"/>
  <c r="AB163" i="5"/>
  <c r="X404"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AB1276" i="5"/>
  <c r="T1351" i="5"/>
  <c r="T1413" i="5"/>
  <c r="S1454" i="5"/>
  <c r="S1761" i="5"/>
  <c r="T1790" i="5"/>
  <c r="AB1805" i="5"/>
  <c r="S1820" i="5"/>
  <c r="S2046" i="5"/>
  <c r="T2130" i="5"/>
  <c r="H321" i="5"/>
  <c r="S632"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I5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T1304" i="5"/>
  <c r="S1304" i="5"/>
  <c r="AB1742" i="5"/>
  <c r="S1742" i="5"/>
  <c r="T1801" i="5"/>
  <c r="AB1801" i="5"/>
  <c r="F1908" i="5"/>
  <c r="R1908" i="5"/>
  <c r="H1908" i="5"/>
  <c r="R2457" i="5"/>
  <c r="I2457" i="5"/>
  <c r="AB29" i="5"/>
  <c r="I53" i="5"/>
  <c r="AB125" i="5"/>
  <c r="I189" i="5"/>
  <c r="I234" i="5"/>
  <c r="AB437" i="5"/>
  <c r="AB458" i="5"/>
  <c r="AB597" i="5"/>
  <c r="S713" i="5"/>
  <c r="S716" i="5"/>
  <c r="T739" i="5"/>
  <c r="H752" i="5"/>
  <c r="AB793" i="5"/>
  <c r="S816" i="5"/>
  <c r="AB912" i="5"/>
  <c r="AB914" i="5"/>
  <c r="AB928" i="5"/>
  <c r="S1078" i="5"/>
  <c r="AB1094" i="5"/>
  <c r="S1126" i="5"/>
  <c r="T1143" i="5"/>
  <c r="AB1196" i="5"/>
  <c r="T1216" i="5"/>
  <c r="S1216" i="5"/>
  <c r="T1275" i="5"/>
  <c r="AB1275" i="5"/>
  <c r="S1275" i="5"/>
  <c r="R1519" i="5"/>
  <c r="J1519" i="5"/>
  <c r="S2439" i="5"/>
  <c r="T2439" i="5"/>
  <c r="T2213" i="5"/>
  <c r="S2213" i="5"/>
  <c r="I74" i="5"/>
  <c r="S612" i="5"/>
  <c r="S749" i="5"/>
  <c r="T765" i="5"/>
  <c r="T783" i="5"/>
  <c r="S793" i="5"/>
  <c r="S837" i="5"/>
  <c r="S846" i="5"/>
  <c r="S914" i="5"/>
  <c r="S997" i="5"/>
  <c r="S1011" i="5"/>
  <c r="S1110" i="5"/>
  <c r="S1160" i="5"/>
  <c r="J1272" i="5"/>
  <c r="I1272" i="5"/>
  <c r="T1309" i="5"/>
  <c r="S1309" i="5"/>
  <c r="T1866" i="5"/>
  <c r="S1866" i="5"/>
  <c r="I2024" i="5"/>
  <c r="H2024" i="5"/>
  <c r="S2268" i="5"/>
  <c r="T2268" i="5"/>
  <c r="X2388" i="5"/>
  <c r="AB23" i="5"/>
  <c r="H57"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X1343" i="5"/>
  <c r="H1343" i="5"/>
  <c r="T2167" i="5"/>
  <c r="S2167" i="5"/>
  <c r="T2482"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T1283" i="5"/>
  <c r="T1643" i="5"/>
  <c r="S1643" i="5"/>
  <c r="S1792" i="5"/>
  <c r="AB1792" i="5"/>
  <c r="X2072" i="5"/>
  <c r="R2072" i="5"/>
  <c r="H2072" i="5"/>
  <c r="F2072" i="5"/>
  <c r="H2079" i="5"/>
  <c r="F2079" i="5"/>
  <c r="J2288" i="5"/>
  <c r="S2433" i="5"/>
  <c r="T2433" i="5"/>
  <c r="I2248" i="5"/>
  <c r="H2248" i="5"/>
  <c r="F2248" i="5"/>
  <c r="R37" i="5"/>
  <c r="AB105" i="5"/>
  <c r="S620" i="5"/>
  <c r="AB637" i="5"/>
  <c r="S674" i="5"/>
  <c r="T695" i="5"/>
  <c r="S709" i="5"/>
  <c r="S718" i="5"/>
  <c r="AB729" i="5"/>
  <c r="H738" i="5"/>
  <c r="S854" i="5"/>
  <c r="S875" i="5"/>
  <c r="S889" i="5"/>
  <c r="S904" i="5"/>
  <c r="S907" i="5"/>
  <c r="S913" i="5"/>
  <c r="S923" i="5"/>
  <c r="S1023" i="5"/>
  <c r="S1125" i="5"/>
  <c r="S1169" i="5"/>
  <c r="R1181" i="5"/>
  <c r="T1211" i="5"/>
  <c r="H1340" i="5"/>
  <c r="J1340" i="5"/>
  <c r="R1405" i="5"/>
  <c r="F1405" i="5"/>
  <c r="H1445" i="5"/>
  <c r="AB1470" i="5"/>
  <c r="T1470" i="5"/>
  <c r="S1470" i="5"/>
  <c r="X1680" i="5"/>
  <c r="AB1680" i="5"/>
  <c r="T1714" i="5"/>
  <c r="S1714" i="5"/>
  <c r="R1897" i="5"/>
  <c r="J1897" i="5"/>
  <c r="F1986" i="5"/>
  <c r="I2004" i="5"/>
  <c r="R2004" i="5"/>
  <c r="S2128" i="5"/>
  <c r="T2128" i="5"/>
  <c r="R2149" i="5"/>
  <c r="H2149" i="5"/>
  <c r="X58" i="5"/>
  <c r="X234" i="5"/>
  <c r="R264" i="5"/>
  <c r="X290" i="5"/>
  <c r="F555" i="5"/>
  <c r="AB625" i="5"/>
  <c r="AB658" i="5"/>
  <c r="AB668" i="5"/>
  <c r="S681" i="5"/>
  <c r="T729" i="5"/>
  <c r="T767" i="5"/>
  <c r="S832" i="5"/>
  <c r="S943" i="5"/>
  <c r="AB959" i="5"/>
  <c r="AB1097" i="5"/>
  <c r="S1103" i="5"/>
  <c r="S1109" i="5"/>
  <c r="J1139" i="5"/>
  <c r="I1244"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J1446" i="5"/>
  <c r="AB1478" i="5"/>
  <c r="AB1656" i="5"/>
  <c r="AB1687" i="5"/>
  <c r="AB1770" i="5"/>
  <c r="R1905" i="5"/>
  <c r="AB1928" i="5"/>
  <c r="S2288" i="5"/>
  <c r="H2379" i="5"/>
  <c r="H2389" i="5"/>
  <c r="AB2405" i="5"/>
  <c r="X1240"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X1466"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X1664" i="5"/>
  <c r="S1699" i="5"/>
  <c r="S1715" i="5"/>
  <c r="T1760" i="5"/>
  <c r="S1793" i="5"/>
  <c r="T1796" i="5"/>
  <c r="S1842" i="5"/>
  <c r="AB1940" i="5"/>
  <c r="H1983" i="5"/>
  <c r="R2000" i="5"/>
  <c r="AB2006" i="5"/>
  <c r="X2016" i="5"/>
  <c r="AB2030" i="5"/>
  <c r="AB2059" i="5"/>
  <c r="T2106" i="5"/>
  <c r="J2145" i="5"/>
  <c r="T2151" i="5"/>
  <c r="T2183" i="5"/>
  <c r="R2189" i="5"/>
  <c r="J2201" i="5"/>
  <c r="AB2221" i="5"/>
  <c r="S2231" i="5"/>
  <c r="T2245" i="5"/>
  <c r="T2257" i="5"/>
  <c r="T2394" i="5"/>
  <c r="T2403" i="5"/>
  <c r="R2449" i="5"/>
  <c r="S2459" i="5"/>
  <c r="I2465" i="5"/>
  <c r="H1217" i="5"/>
  <c r="R1229" i="5"/>
  <c r="T1232" i="5"/>
  <c r="H1241" i="5"/>
  <c r="S1279" i="5"/>
  <c r="S1305" i="5"/>
  <c r="T1308" i="5"/>
  <c r="AB1337" i="5"/>
  <c r="AB1345" i="5"/>
  <c r="AB1391" i="5"/>
  <c r="I1418" i="5"/>
  <c r="I1454" i="5"/>
  <c r="T1469" i="5"/>
  <c r="X1550"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T894" i="5"/>
  <c r="AB894" i="5"/>
  <c r="S894" i="5"/>
  <c r="AB1862" i="5"/>
  <c r="T1862" i="5"/>
  <c r="S1862" i="5"/>
  <c r="R53" i="5"/>
  <c r="R73" i="5"/>
  <c r="I89" i="5"/>
  <c r="H122" i="5"/>
  <c r="J122" i="5"/>
  <c r="I122" i="5"/>
  <c r="R188" i="5"/>
  <c r="AB209" i="5"/>
  <c r="R224" i="5"/>
  <c r="F224" i="5"/>
  <c r="X224" i="5"/>
  <c r="F308" i="5"/>
  <c r="F356" i="5"/>
  <c r="R462" i="5"/>
  <c r="F585" i="5"/>
  <c r="I713" i="5"/>
  <c r="J713" i="5"/>
  <c r="T737" i="5"/>
  <c r="S737" i="5"/>
  <c r="R93" i="5"/>
  <c r="H93" i="5"/>
  <c r="AB169" i="5"/>
  <c r="X451" i="5"/>
  <c r="H451" i="5"/>
  <c r="F451" i="5"/>
  <c r="S1496" i="5"/>
  <c r="T1496" i="5"/>
  <c r="X25" i="5"/>
  <c r="I58" i="5"/>
  <c r="X62" i="5"/>
  <c r="I125" i="5"/>
  <c r="H125" i="5"/>
  <c r="H146" i="5"/>
  <c r="I146" i="5"/>
  <c r="F146" i="5"/>
  <c r="R236" i="5"/>
  <c r="F236" i="5"/>
  <c r="X236" i="5"/>
  <c r="J261" i="5"/>
  <c r="AB261" i="5"/>
  <c r="AB297" i="5"/>
  <c r="F450" i="5"/>
  <c r="R452" i="5"/>
  <c r="J452" i="5"/>
  <c r="H452" i="5"/>
  <c r="F452" i="5"/>
  <c r="H106" i="5"/>
  <c r="I106" i="5"/>
  <c r="X106" i="5"/>
  <c r="R124" i="5"/>
  <c r="T1446"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T640"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T721" i="5"/>
  <c r="S721" i="5"/>
  <c r="S831" i="5"/>
  <c r="T831" i="5"/>
  <c r="AB874" i="5"/>
  <c r="X874" i="5"/>
  <c r="T906" i="5"/>
  <c r="AB906" i="5"/>
  <c r="S906" i="5"/>
  <c r="T918" i="5"/>
  <c r="S918" i="5"/>
  <c r="AB941" i="5"/>
  <c r="J941" i="5"/>
  <c r="H973" i="5"/>
  <c r="AB973" i="5"/>
  <c r="AB989" i="5"/>
  <c r="S989" i="5"/>
  <c r="T1127" i="5"/>
  <c r="S1127" i="5"/>
  <c r="R1209" i="5"/>
  <c r="J1209" i="5"/>
  <c r="I1209" i="5"/>
  <c r="H1209" i="5"/>
  <c r="R270" i="5"/>
  <c r="X603" i="5"/>
  <c r="R603" i="5"/>
  <c r="R643" i="5"/>
  <c r="I721" i="5"/>
  <c r="J721" i="5"/>
  <c r="F787" i="5"/>
  <c r="X787" i="5"/>
  <c r="R850" i="5"/>
  <c r="AB850" i="5"/>
  <c r="T915" i="5"/>
  <c r="S915" i="5"/>
  <c r="T978" i="5"/>
  <c r="S978" i="5"/>
  <c r="X981" i="5"/>
  <c r="AB981" i="5"/>
  <c r="F985" i="5"/>
  <c r="H985" i="5"/>
  <c r="T1025" i="5"/>
  <c r="AB1025" i="5"/>
  <c r="S1025" i="5"/>
  <c r="F1085" i="5"/>
  <c r="AB1085" i="5"/>
  <c r="AB131" i="5"/>
  <c r="I165" i="5"/>
  <c r="AB189" i="5"/>
  <c r="F190" i="5"/>
  <c r="AB262" i="5"/>
  <c r="AB274" i="5"/>
  <c r="AB356" i="5"/>
  <c r="AB364" i="5"/>
  <c r="AB433" i="5"/>
  <c r="F497" i="5"/>
  <c r="AB550" i="5"/>
  <c r="F559" i="5"/>
  <c r="AB695" i="5"/>
  <c r="R695" i="5"/>
  <c r="T712" i="5"/>
  <c r="S712" i="5"/>
  <c r="T744" i="5"/>
  <c r="S744" i="5"/>
  <c r="AB807" i="5"/>
  <c r="H871" i="5"/>
  <c r="AB871" i="5"/>
  <c r="AB881" i="5"/>
  <c r="T881" i="5"/>
  <c r="S881" i="5"/>
  <c r="T949" i="5"/>
  <c r="S949" i="5"/>
  <c r="F974" i="5"/>
  <c r="H974" i="5"/>
  <c r="H1102" i="5"/>
  <c r="F1102" i="5"/>
  <c r="H133" i="5"/>
  <c r="X174" i="5"/>
  <c r="I254" i="5"/>
  <c r="X615" i="5"/>
  <c r="R615" i="5"/>
  <c r="S638" i="5"/>
  <c r="T648" i="5"/>
  <c r="S648" i="5"/>
  <c r="R684" i="5"/>
  <c r="H684" i="5"/>
  <c r="T732" i="5"/>
  <c r="S732" i="5"/>
  <c r="F767" i="5"/>
  <c r="X767" i="5"/>
  <c r="F785" i="5"/>
  <c r="X785" i="5"/>
  <c r="AB835" i="5"/>
  <c r="X835" i="5"/>
  <c r="T910" i="5"/>
  <c r="S910" i="5"/>
  <c r="T926" i="5"/>
  <c r="S926" i="5"/>
  <c r="S937" i="5"/>
  <c r="T937" i="5"/>
  <c r="T975" i="5"/>
  <c r="S975" i="5"/>
  <c r="AB1013" i="5"/>
  <c r="T1013" i="5"/>
  <c r="S1013" i="5"/>
  <c r="H1074" i="5"/>
  <c r="F1074" i="5"/>
  <c r="F1082" i="5"/>
  <c r="H1082" i="5"/>
  <c r="H173" i="5"/>
  <c r="AB206" i="5"/>
  <c r="AB214" i="5"/>
  <c r="J262" i="5"/>
  <c r="AB281" i="5"/>
  <c r="AB355" i="5"/>
  <c r="AB450" i="5"/>
  <c r="F479" i="5"/>
  <c r="X651" i="5"/>
  <c r="T710" i="5"/>
  <c r="S710" i="5"/>
  <c r="S755" i="5"/>
  <c r="T755" i="5"/>
  <c r="I785" i="5"/>
  <c r="T822" i="5"/>
  <c r="S822" i="5"/>
  <c r="H839" i="5"/>
  <c r="F839" i="5"/>
  <c r="T858" i="5"/>
  <c r="S858" i="5"/>
  <c r="AB868" i="5"/>
  <c r="F868" i="5"/>
  <c r="T947" i="5"/>
  <c r="AB947" i="5"/>
  <c r="S947" i="5"/>
  <c r="X1010" i="5"/>
  <c r="F1010" i="5"/>
  <c r="AB566" i="5"/>
  <c r="X655" i="5"/>
  <c r="R655" i="5"/>
  <c r="T689"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S963" i="5"/>
  <c r="S973" i="5"/>
  <c r="T981" i="5"/>
  <c r="X1030" i="5"/>
  <c r="F1030" i="5"/>
  <c r="T1091" i="5"/>
  <c r="S1091" i="5"/>
  <c r="T1106" i="5"/>
  <c r="AB1106" i="5"/>
  <c r="S1111" i="5"/>
  <c r="F1168" i="5"/>
  <c r="I1168" i="5"/>
  <c r="AB1324" i="5"/>
  <c r="T1367" i="5"/>
  <c r="S1367" i="5"/>
  <c r="T1704" i="5"/>
  <c r="AB1704" i="5"/>
  <c r="X1716" i="5"/>
  <c r="H1716" i="5"/>
  <c r="AB808" i="5"/>
  <c r="S1089" i="5"/>
  <c r="T1089" i="5"/>
  <c r="F1118" i="5"/>
  <c r="H1118" i="5"/>
  <c r="J1151" i="5"/>
  <c r="H1151" i="5"/>
  <c r="T1195" i="5"/>
  <c r="S1195" i="5"/>
  <c r="J1292" i="5"/>
  <c r="F1292" i="5"/>
  <c r="S1437" i="5"/>
  <c r="T1437" i="5"/>
  <c r="AB600" i="5"/>
  <c r="AB648" i="5"/>
  <c r="T656" i="5"/>
  <c r="T677" i="5"/>
  <c r="T687" i="5"/>
  <c r="R714" i="5"/>
  <c r="S717" i="5"/>
  <c r="T719" i="5"/>
  <c r="F731" i="5"/>
  <c r="AB747" i="5"/>
  <c r="AB892" i="5"/>
  <c r="AB930" i="5"/>
  <c r="AB957" i="5"/>
  <c r="AB1017" i="5"/>
  <c r="AB1042" i="5"/>
  <c r="AB1125" i="5"/>
  <c r="H1125" i="5"/>
  <c r="AB1371" i="5"/>
  <c r="T1371" i="5"/>
  <c r="S1371" i="5"/>
  <c r="S1587" i="5"/>
  <c r="T1587" i="5"/>
  <c r="AB540" i="5"/>
  <c r="AB582" i="5"/>
  <c r="AB614" i="5"/>
  <c r="AB616" i="5"/>
  <c r="F675" i="5"/>
  <c r="R677" i="5"/>
  <c r="S685" i="5"/>
  <c r="S693" i="5"/>
  <c r="X699" i="5"/>
  <c r="S701" i="5"/>
  <c r="H706" i="5"/>
  <c r="X719" i="5"/>
  <c r="J729" i="5"/>
  <c r="I731" i="5"/>
  <c r="T735" i="5"/>
  <c r="AB740" i="5"/>
  <c r="S753" i="5"/>
  <c r="S773" i="5"/>
  <c r="X806" i="5"/>
  <c r="X812" i="5"/>
  <c r="S834" i="5"/>
  <c r="S840" i="5"/>
  <c r="S861" i="5"/>
  <c r="S863" i="5"/>
  <c r="S872" i="5"/>
  <c r="F888" i="5"/>
  <c r="AB897" i="5"/>
  <c r="S930" i="5"/>
  <c r="S935" i="5"/>
  <c r="AB945" i="5"/>
  <c r="T987" i="5"/>
  <c r="S987" i="5"/>
  <c r="S1073" i="5"/>
  <c r="S1083" i="5"/>
  <c r="S1095" i="5"/>
  <c r="H1101" i="5"/>
  <c r="X1101" i="5"/>
  <c r="H1135" i="5"/>
  <c r="X1135" i="5"/>
  <c r="J1142" i="5"/>
  <c r="I1142" i="5"/>
  <c r="H1142" i="5"/>
  <c r="T1192" i="5"/>
  <c r="AB1192" i="5"/>
  <c r="S1192" i="5"/>
  <c r="AB612" i="5"/>
  <c r="S616" i="5"/>
  <c r="AB620" i="5"/>
  <c r="S626" i="5"/>
  <c r="S628" i="5"/>
  <c r="AB646" i="5"/>
  <c r="S666" i="5"/>
  <c r="AB687" i="5"/>
  <c r="T699" i="5"/>
  <c r="S704" i="5"/>
  <c r="T727" i="5"/>
  <c r="T731" i="5"/>
  <c r="F743" i="5"/>
  <c r="AB804" i="5"/>
  <c r="J806" i="5"/>
  <c r="H815" i="5"/>
  <c r="S859" i="5"/>
  <c r="S880" i="5"/>
  <c r="AB886" i="5"/>
  <c r="S890" i="5"/>
  <c r="S897" i="5"/>
  <c r="S911" i="5"/>
  <c r="S919" i="5"/>
  <c r="S922" i="5"/>
  <c r="S927" i="5"/>
  <c r="T933" i="5"/>
  <c r="S940" i="5"/>
  <c r="T945" i="5"/>
  <c r="S955" i="5"/>
  <c r="S962" i="5"/>
  <c r="S977" i="5"/>
  <c r="T977" i="5"/>
  <c r="H1021" i="5"/>
  <c r="F1021" i="5"/>
  <c r="F1066" i="5"/>
  <c r="X1081" i="5"/>
  <c r="F1081" i="5"/>
  <c r="S1098" i="5"/>
  <c r="T1102" i="5"/>
  <c r="AB1102" i="5"/>
  <c r="H1110" i="5"/>
  <c r="T1117" i="5"/>
  <c r="AB1117" i="5"/>
  <c r="T1156" i="5"/>
  <c r="AB1156" i="5"/>
  <c r="S1156" i="5"/>
  <c r="AB1232" i="5"/>
  <c r="X1232" i="5"/>
  <c r="AB1319" i="5"/>
  <c r="H1319" i="5"/>
  <c r="AB1351" i="5"/>
  <c r="R1351" i="5"/>
  <c r="J1368" i="5"/>
  <c r="R1368" i="5"/>
  <c r="H1368" i="5"/>
  <c r="AB1384" i="5"/>
  <c r="R1384" i="5"/>
  <c r="R1505" i="5"/>
  <c r="F1505" i="5"/>
  <c r="AB834" i="5"/>
  <c r="S888" i="5"/>
  <c r="AB985" i="5"/>
  <c r="AB1033" i="5"/>
  <c r="T1033" i="5"/>
  <c r="AB1105" i="5"/>
  <c r="T1105" i="5"/>
  <c r="H1126" i="5"/>
  <c r="F1126" i="5"/>
  <c r="T1140" i="5"/>
  <c r="S1140" i="5"/>
  <c r="H1156" i="5"/>
  <c r="X1156" i="5"/>
  <c r="AB608" i="5"/>
  <c r="AB621" i="5"/>
  <c r="S646" i="5"/>
  <c r="AB661" i="5"/>
  <c r="AB670" i="5"/>
  <c r="T691" i="5"/>
  <c r="S702" i="5"/>
  <c r="AB707" i="5"/>
  <c r="F711" i="5"/>
  <c r="S720" i="5"/>
  <c r="AB731" i="5"/>
  <c r="S733" i="5"/>
  <c r="S736" i="5"/>
  <c r="AB743" i="5"/>
  <c r="T757" i="5"/>
  <c r="T759" i="5"/>
  <c r="AB781" i="5"/>
  <c r="X808" i="5"/>
  <c r="AB832" i="5"/>
  <c r="AB880" i="5"/>
  <c r="AB889" i="5"/>
  <c r="AB898" i="5"/>
  <c r="S903" i="5"/>
  <c r="T925" i="5"/>
  <c r="F939" i="5"/>
  <c r="AB943" i="5"/>
  <c r="X990" i="5"/>
  <c r="AB1037" i="5"/>
  <c r="T1037" i="5"/>
  <c r="S1090" i="5"/>
  <c r="X1093" i="5"/>
  <c r="S1117" i="5"/>
  <c r="J1276" i="5"/>
  <c r="I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X1496" i="5"/>
  <c r="J1538" i="5"/>
  <c r="I1538" i="5"/>
  <c r="AB1553" i="5"/>
  <c r="T1627" i="5"/>
  <c r="S1627" i="5"/>
  <c r="X1660" i="5"/>
  <c r="F1660" i="5"/>
  <c r="I1888" i="5"/>
  <c r="J1888" i="5"/>
  <c r="S1177" i="5"/>
  <c r="T1387" i="5"/>
  <c r="S1387" i="5"/>
  <c r="T1818" i="5"/>
  <c r="S1818" i="5"/>
  <c r="F1967" i="5"/>
  <c r="S1018" i="5"/>
  <c r="S1031" i="5"/>
  <c r="S1053" i="5"/>
  <c r="S1062" i="5"/>
  <c r="S1070" i="5"/>
  <c r="S1075" i="5"/>
  <c r="AB1089" i="5"/>
  <c r="S1130" i="5"/>
  <c r="AB1144" i="5"/>
  <c r="R1147" i="5"/>
  <c r="X1160" i="5"/>
  <c r="I1165"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T1536" i="5"/>
  <c r="S1536" i="5"/>
  <c r="T1544" i="5"/>
  <c r="S1544" i="5"/>
  <c r="AB1774" i="5"/>
  <c r="S1774" i="5"/>
  <c r="R1916" i="5"/>
  <c r="J1916" i="5"/>
  <c r="I1916" i="5"/>
  <c r="X1916" i="5"/>
  <c r="AB1922" i="5"/>
  <c r="S1922" i="5"/>
  <c r="S2025" i="5"/>
  <c r="T2025" i="5"/>
  <c r="AB1049" i="5"/>
  <c r="T1053" i="5"/>
  <c r="AB1130" i="5"/>
  <c r="T1176" i="5"/>
  <c r="AB1193" i="5"/>
  <c r="S1208" i="5"/>
  <c r="X1244" i="5"/>
  <c r="S1251" i="5"/>
  <c r="S1268" i="5"/>
  <c r="S1271" i="5"/>
  <c r="T1272" i="5"/>
  <c r="AB1280" i="5"/>
  <c r="AB1299" i="5"/>
  <c r="J1312" i="5"/>
  <c r="T1315" i="5"/>
  <c r="S1331" i="5"/>
  <c r="AB1347" i="5"/>
  <c r="S1369" i="5"/>
  <c r="I1405" i="5"/>
  <c r="H1405" i="5"/>
  <c r="T1421" i="5"/>
  <c r="R1449" i="5"/>
  <c r="X1449" i="5"/>
  <c r="H1470" i="5"/>
  <c r="AB1489" i="5"/>
  <c r="R1491" i="5"/>
  <c r="S1494" i="5"/>
  <c r="T1500" i="5"/>
  <c r="S1506" i="5"/>
  <c r="AB1510" i="5"/>
  <c r="T1510" i="5"/>
  <c r="J1522" i="5"/>
  <c r="S1530" i="5"/>
  <c r="S1563" i="5"/>
  <c r="AB1577" i="5"/>
  <c r="T1642" i="5"/>
  <c r="S1642" i="5"/>
  <c r="AB1715" i="5"/>
  <c r="F1715" i="5"/>
  <c r="R1751" i="5"/>
  <c r="H1751" i="5"/>
  <c r="J1751" i="5"/>
  <c r="R1873" i="5"/>
  <c r="H1873" i="5"/>
  <c r="H1936" i="5"/>
  <c r="I1936" i="5"/>
  <c r="I1939" i="5"/>
  <c r="AB1939" i="5"/>
  <c r="AB2011" i="5"/>
  <c r="T2309" i="5"/>
  <c r="S2309" i="5"/>
  <c r="AB2380" i="5"/>
  <c r="H2380" i="5"/>
  <c r="AB1066" i="5"/>
  <c r="AB1101" i="5"/>
  <c r="AB1121" i="5"/>
  <c r="AB1224" i="5"/>
  <c r="F1244" i="5"/>
  <c r="AB1252" i="5"/>
  <c r="F1304" i="5"/>
  <c r="H1307" i="5"/>
  <c r="AB1332" i="5"/>
  <c r="F1343" i="5"/>
  <c r="AB1372" i="5"/>
  <c r="T1450" i="5"/>
  <c r="S1450" i="5"/>
  <c r="R1453" i="5"/>
  <c r="I1510" i="5"/>
  <c r="X1510" i="5"/>
  <c r="T1530" i="5"/>
  <c r="AB1538" i="5"/>
  <c r="S1555" i="5"/>
  <c r="T1555" i="5"/>
  <c r="AB1560" i="5"/>
  <c r="T1607" i="5"/>
  <c r="S1607" i="5"/>
  <c r="AB1632" i="5"/>
  <c r="AB1639" i="5"/>
  <c r="AB1679" i="5"/>
  <c r="X1679" i="5"/>
  <c r="T1781" i="5"/>
  <c r="S1781" i="5"/>
  <c r="AB1850" i="5"/>
  <c r="T1850" i="5"/>
  <c r="R1956" i="5"/>
  <c r="X1956" i="5"/>
  <c r="I1956" i="5"/>
  <c r="J1956" i="5"/>
  <c r="T1959" i="5"/>
  <c r="AB1959" i="5"/>
  <c r="I2036" i="5"/>
  <c r="R2036" i="5"/>
  <c r="H2036" i="5"/>
  <c r="F2036" i="5"/>
  <c r="X2036" i="5"/>
  <c r="J2036" i="5"/>
  <c r="T2205" i="5"/>
  <c r="S2205" i="5"/>
  <c r="AB2235" i="5"/>
  <c r="T2235" i="5"/>
  <c r="S2235" i="5"/>
  <c r="AB1208" i="5"/>
  <c r="S1276" i="5"/>
  <c r="J1523" i="5"/>
  <c r="R1523" i="5"/>
  <c r="X1636" i="5"/>
  <c r="F1636" i="5"/>
  <c r="S1659" i="5"/>
  <c r="T1659" i="5"/>
  <c r="X1676"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X1236" i="5"/>
  <c r="H1244" i="5"/>
  <c r="I1245" i="5"/>
  <c r="S1249" i="5"/>
  <c r="S1252" i="5"/>
  <c r="T1276" i="5"/>
  <c r="S1280" i="5"/>
  <c r="AB1300" i="5"/>
  <c r="I1304" i="5"/>
  <c r="AB1308" i="5"/>
  <c r="S1332" i="5"/>
  <c r="S1343" i="5"/>
  <c r="AB1348" i="5"/>
  <c r="AB1381" i="5"/>
  <c r="AB1392" i="5"/>
  <c r="AB1396" i="5"/>
  <c r="AB1453" i="5"/>
  <c r="H1469" i="5"/>
  <c r="F1469" i="5"/>
  <c r="AB1490" i="5"/>
  <c r="X1498" i="5"/>
  <c r="S1510" i="5"/>
  <c r="J1518"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X2008" i="5"/>
  <c r="F2052" i="5"/>
  <c r="X2064" i="5"/>
  <c r="R2064" i="5"/>
  <c r="J2064" i="5"/>
  <c r="H2064" i="5"/>
  <c r="F2183" i="5"/>
  <c r="F2256" i="5"/>
  <c r="X2349" i="5"/>
  <c r="J2349" i="5"/>
  <c r="F2349" i="5"/>
  <c r="AB1659" i="5"/>
  <c r="X1695" i="5"/>
  <c r="T1742" i="5"/>
  <c r="AB1745" i="5"/>
  <c r="AB1818" i="5"/>
  <c r="I2020" i="5"/>
  <c r="R2020" i="5"/>
  <c r="S2251" i="5"/>
  <c r="AB2251" i="5"/>
  <c r="T2251" i="5"/>
  <c r="T2341" i="5"/>
  <c r="S2341" i="5"/>
  <c r="S2378" i="5"/>
  <c r="AB2378" i="5"/>
  <c r="AB2400" i="5"/>
  <c r="AB1550" i="5"/>
  <c r="AB1552" i="5"/>
  <c r="AB1601" i="5"/>
  <c r="AB1635" i="5"/>
  <c r="AB1636" i="5"/>
  <c r="AB1676" i="5"/>
  <c r="AB1870" i="5"/>
  <c r="S1873" i="5"/>
  <c r="X1876" i="5"/>
  <c r="AB1879" i="5"/>
  <c r="S1902" i="5"/>
  <c r="X1912" i="5"/>
  <c r="AB1935" i="5"/>
  <c r="X1952" i="5"/>
  <c r="T2009" i="5"/>
  <c r="S2009" i="5"/>
  <c r="T2047" i="5"/>
  <c r="AB2047" i="5"/>
  <c r="X2184" i="5"/>
  <c r="F2184" i="5"/>
  <c r="I2184" i="5"/>
  <c r="H2184" i="5"/>
  <c r="S2351" i="5"/>
  <c r="T2351" i="5"/>
  <c r="R2452" i="5"/>
  <c r="X2452"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F1752" i="5"/>
  <c r="S1777" i="5"/>
  <c r="AB1786" i="5"/>
  <c r="AB1821" i="5"/>
  <c r="I1835"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X2323" i="5"/>
  <c r="R2339" i="5"/>
  <c r="F2339" i="5"/>
  <c r="R2372" i="5"/>
  <c r="J2372" i="5"/>
  <c r="I2372" i="5"/>
  <c r="X2372" i="5"/>
  <c r="AB1830" i="5"/>
  <c r="S1833" i="5"/>
  <c r="AB1863" i="5"/>
  <c r="R1889" i="5"/>
  <c r="S2017" i="5"/>
  <c r="S2030" i="5"/>
  <c r="T2034" i="5"/>
  <c r="S2034" i="5"/>
  <c r="I2244" i="5"/>
  <c r="R2244" i="5"/>
  <c r="J2244" i="5"/>
  <c r="H2244" i="5"/>
  <c r="F2244" i="5"/>
  <c r="X2244" i="5"/>
  <c r="I2272" i="5"/>
  <c r="H2272" i="5"/>
  <c r="F2355" i="5"/>
  <c r="R2355" i="5"/>
  <c r="X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X2435"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X2000"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9" i="5"/>
  <c r="R19" i="5"/>
  <c r="J19" i="5"/>
  <c r="X19"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T1002"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T654" i="5"/>
  <c r="S654" i="5"/>
  <c r="I665" i="5"/>
  <c r="R665" i="5"/>
  <c r="J665" i="5"/>
  <c r="F665" i="5"/>
  <c r="X665" i="5"/>
  <c r="S703" i="5"/>
  <c r="AB703" i="5"/>
  <c r="T703" i="5"/>
  <c r="I733" i="5"/>
  <c r="J733" i="5"/>
  <c r="F733" i="5"/>
  <c r="X733" i="5"/>
  <c r="AB751" i="5"/>
  <c r="R751" i="5"/>
  <c r="AB848" i="5"/>
  <c r="T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T622" i="5"/>
  <c r="R625" i="5"/>
  <c r="F625" i="5"/>
  <c r="I657" i="5"/>
  <c r="R657" i="5"/>
  <c r="J657" i="5"/>
  <c r="F657" i="5"/>
  <c r="AB660" i="5"/>
  <c r="T660" i="5"/>
  <c r="R682" i="5"/>
  <c r="H682" i="5"/>
  <c r="S723" i="5"/>
  <c r="AB723" i="5"/>
  <c r="T723" i="5"/>
  <c r="H769" i="5"/>
  <c r="X769" i="5"/>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T883" i="5"/>
  <c r="S883" i="5"/>
  <c r="T970"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T676" i="5"/>
  <c r="T697" i="5"/>
  <c r="S697" i="5"/>
  <c r="S715" i="5"/>
  <c r="AB715" i="5"/>
  <c r="T715" i="5"/>
  <c r="F735" i="5"/>
  <c r="J735" i="5"/>
  <c r="I735" i="5"/>
  <c r="X735" i="5"/>
  <c r="S745" i="5"/>
  <c r="T745" i="5"/>
  <c r="R775" i="5"/>
  <c r="I775" i="5"/>
  <c r="F775" i="5"/>
  <c r="X775" i="5"/>
  <c r="H789" i="5"/>
  <c r="X789" i="5"/>
  <c r="J789" i="5"/>
  <c r="I789" i="5"/>
  <c r="F789" i="5"/>
  <c r="R932" i="5"/>
  <c r="J932" i="5"/>
  <c r="F932" i="5"/>
  <c r="T954" i="5"/>
  <c r="AB954" i="5"/>
  <c r="S954" i="5"/>
  <c r="T961"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T618" i="5"/>
  <c r="S618" i="5"/>
  <c r="X623" i="5"/>
  <c r="F623" i="5"/>
  <c r="R623" i="5"/>
  <c r="J623" i="5"/>
  <c r="R691" i="5"/>
  <c r="J691" i="5"/>
  <c r="I691" i="5"/>
  <c r="X691" i="5"/>
  <c r="J707" i="5"/>
  <c r="I707" i="5"/>
  <c r="J715" i="5"/>
  <c r="I715" i="5"/>
  <c r="F715" i="5"/>
  <c r="F719" i="5"/>
  <c r="J727" i="5"/>
  <c r="F727" i="5"/>
  <c r="X727"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T820"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T806" i="5"/>
  <c r="AB806" i="5"/>
  <c r="T838" i="5"/>
  <c r="AB838" i="5"/>
  <c r="S838" i="5"/>
  <c r="T842" i="5"/>
  <c r="AB842" i="5"/>
  <c r="T853" i="5"/>
  <c r="S853" i="5"/>
  <c r="H861" i="5"/>
  <c r="J861" i="5"/>
  <c r="X861" i="5"/>
  <c r="T869" i="5"/>
  <c r="S869" i="5"/>
  <c r="AB890" i="5"/>
  <c r="J890" i="5"/>
  <c r="T899" i="5"/>
  <c r="S899" i="5"/>
  <c r="R912" i="5"/>
  <c r="F912" i="5"/>
  <c r="J938" i="5"/>
  <c r="H938" i="5"/>
  <c r="J947" i="5"/>
  <c r="H947" i="5"/>
  <c r="J970" i="5"/>
  <c r="T982" i="5"/>
  <c r="S982" i="5"/>
  <c r="T1022" i="5"/>
  <c r="S1022" i="5"/>
  <c r="H1037" i="5"/>
  <c r="F1037" i="5"/>
  <c r="X1037" i="5"/>
  <c r="X1042" i="5"/>
  <c r="J1042" i="5"/>
  <c r="H1042" i="5"/>
  <c r="F1042" i="5"/>
  <c r="AB1045" i="5"/>
  <c r="T1045" i="5"/>
  <c r="S1045" i="5"/>
  <c r="H1053" i="5"/>
  <c r="F1053" i="5"/>
  <c r="X1053" i="5"/>
  <c r="H1077" i="5"/>
  <c r="X1077" i="5"/>
  <c r="T1264" i="5"/>
  <c r="S1264" i="5"/>
  <c r="AB1264" i="5"/>
  <c r="AB601" i="5"/>
  <c r="J611" i="5"/>
  <c r="AB628" i="5"/>
  <c r="AB633" i="5"/>
  <c r="AB649" i="5"/>
  <c r="R651" i="5"/>
  <c r="H661" i="5"/>
  <c r="AB666" i="5"/>
  <c r="R667" i="5"/>
  <c r="AB672" i="5"/>
  <c r="J673" i="5"/>
  <c r="AB677" i="5"/>
  <c r="AB699" i="5"/>
  <c r="AB724" i="5"/>
  <c r="AB732" i="5"/>
  <c r="AB739" i="5"/>
  <c r="AB741" i="5"/>
  <c r="T743" i="5"/>
  <c r="T751" i="5"/>
  <c r="AB753" i="5"/>
  <c r="R763" i="5"/>
  <c r="X763" i="5"/>
  <c r="AB765" i="5"/>
  <c r="R765" i="5"/>
  <c r="H777" i="5"/>
  <c r="J777" i="5"/>
  <c r="X777" i="5"/>
  <c r="T801" i="5"/>
  <c r="H823" i="5"/>
  <c r="X823" i="5"/>
  <c r="S827" i="5"/>
  <c r="AB827" i="5"/>
  <c r="F834" i="5"/>
  <c r="AB851" i="5"/>
  <c r="I851" i="5"/>
  <c r="H864" i="5"/>
  <c r="F864" i="5"/>
  <c r="T867" i="5"/>
  <c r="S867" i="5"/>
  <c r="AB884" i="5"/>
  <c r="T929" i="5"/>
  <c r="S929" i="5"/>
  <c r="J933" i="5"/>
  <c r="X933" i="5"/>
  <c r="T942" i="5"/>
  <c r="S942" i="5"/>
  <c r="T950" i="5"/>
  <c r="S950" i="5"/>
  <c r="T957" i="5"/>
  <c r="S957" i="5"/>
  <c r="F977" i="5"/>
  <c r="H977" i="5"/>
  <c r="F989" i="5"/>
  <c r="X989" i="5"/>
  <c r="R1008" i="5"/>
  <c r="F1008" i="5"/>
  <c r="T1026" i="5"/>
  <c r="S1026" i="5"/>
  <c r="X1033" i="5"/>
  <c r="H1033" i="5"/>
  <c r="F1033" i="5"/>
  <c r="H1045" i="5"/>
  <c r="X1045" i="5"/>
  <c r="X1090" i="5"/>
  <c r="H1090" i="5"/>
  <c r="J1090" i="5"/>
  <c r="F1090" i="5"/>
  <c r="H1117" i="5"/>
  <c r="F1117" i="5"/>
  <c r="R1131" i="5"/>
  <c r="X1131" i="5"/>
  <c r="J1184" i="5"/>
  <c r="X1184" i="5"/>
  <c r="AB678" i="5"/>
  <c r="T769" i="5"/>
  <c r="S769" i="5"/>
  <c r="H781" i="5"/>
  <c r="I781" i="5"/>
  <c r="F781" i="5"/>
  <c r="R783" i="5"/>
  <c r="F783" i="5"/>
  <c r="T789" i="5"/>
  <c r="S789" i="5"/>
  <c r="H801" i="5"/>
  <c r="J801" i="5"/>
  <c r="R803" i="5"/>
  <c r="X803" i="5"/>
  <c r="I811" i="5"/>
  <c r="X811" i="5"/>
  <c r="R811" i="5"/>
  <c r="T814" i="5"/>
  <c r="S814" i="5"/>
  <c r="T836" i="5"/>
  <c r="S836" i="5"/>
  <c r="S839" i="5"/>
  <c r="AB839" i="5"/>
  <c r="T839" i="5"/>
  <c r="H877" i="5"/>
  <c r="F877" i="5"/>
  <c r="X877" i="5"/>
  <c r="R884" i="5"/>
  <c r="J884" i="5"/>
  <c r="F884" i="5"/>
  <c r="T934" i="5"/>
  <c r="AB934" i="5"/>
  <c r="S934" i="5"/>
  <c r="R952" i="5"/>
  <c r="F952" i="5"/>
  <c r="T1003" i="5"/>
  <c r="S1003" i="5"/>
  <c r="AB1009" i="5"/>
  <c r="T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F950" i="5"/>
  <c r="T953" i="5"/>
  <c r="S953" i="5"/>
  <c r="T965" i="5"/>
  <c r="S965" i="5"/>
  <c r="T983" i="5"/>
  <c r="S983" i="5"/>
  <c r="T998" i="5"/>
  <c r="S998" i="5"/>
  <c r="I1006" i="5"/>
  <c r="T1021" i="5"/>
  <c r="S1021" i="5"/>
  <c r="AB1022" i="5"/>
  <c r="X1026" i="5"/>
  <c r="J1026" i="5"/>
  <c r="H1026" i="5"/>
  <c r="F1026" i="5"/>
  <c r="AB1029" i="5"/>
  <c r="T1029" i="5"/>
  <c r="S1029" i="5"/>
  <c r="X1046" i="5"/>
  <c r="J1046" i="5"/>
  <c r="H1046" i="5"/>
  <c r="X1049" i="5"/>
  <c r="H1049" i="5"/>
  <c r="F1049" i="5"/>
  <c r="X1062" i="5"/>
  <c r="H1062" i="5"/>
  <c r="J1062" i="5"/>
  <c r="F1062" i="5"/>
  <c r="T1086" i="5"/>
  <c r="S1086" i="5"/>
  <c r="AB1086" i="5"/>
  <c r="T1107" i="5"/>
  <c r="S1107" i="5"/>
  <c r="X1129" i="5"/>
  <c r="H1129" i="5"/>
  <c r="F1129" i="5"/>
  <c r="R1146" i="5"/>
  <c r="H1146" i="5"/>
  <c r="J1146" i="5"/>
  <c r="F1146" i="5"/>
  <c r="X1146" i="5"/>
  <c r="AB451" i="5"/>
  <c r="F615" i="5"/>
  <c r="AB624" i="5"/>
  <c r="T630" i="5"/>
  <c r="AB636" i="5"/>
  <c r="T646" i="5"/>
  <c r="AB652" i="5"/>
  <c r="AB656" i="5"/>
  <c r="S662" i="5"/>
  <c r="I675" i="5"/>
  <c r="S694" i="5"/>
  <c r="H699" i="5"/>
  <c r="AB708" i="5"/>
  <c r="J709" i="5"/>
  <c r="AB716" i="5"/>
  <c r="H717" i="5"/>
  <c r="F745" i="5"/>
  <c r="I747" i="5"/>
  <c r="X755" i="5"/>
  <c r="F757" i="5"/>
  <c r="T763" i="5"/>
  <c r="S771" i="5"/>
  <c r="T771" i="5"/>
  <c r="AB773" i="5"/>
  <c r="R773" i="5"/>
  <c r="R782" i="5"/>
  <c r="H785" i="5"/>
  <c r="J785" i="5"/>
  <c r="R791" i="5"/>
  <c r="F791" i="5"/>
  <c r="X791" i="5"/>
  <c r="AB797" i="5"/>
  <c r="T808" i="5"/>
  <c r="S808" i="5"/>
  <c r="H811" i="5"/>
  <c r="AB823" i="5"/>
  <c r="T827" i="5"/>
  <c r="S842" i="5"/>
  <c r="T850" i="5"/>
  <c r="S850" i="5"/>
  <c r="T865"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T1118" i="5"/>
  <c r="AB1118" i="5"/>
  <c r="S1118" i="5"/>
  <c r="X1138" i="5"/>
  <c r="R1138" i="5"/>
  <c r="F527" i="5"/>
  <c r="AB589" i="5"/>
  <c r="F603" i="5"/>
  <c r="AB617" i="5"/>
  <c r="S624" i="5"/>
  <c r="S636" i="5"/>
  <c r="AB641" i="5"/>
  <c r="S642" i="5"/>
  <c r="F645" i="5"/>
  <c r="S652" i="5"/>
  <c r="F655" i="5"/>
  <c r="AB657" i="5"/>
  <c r="AB664" i="5"/>
  <c r="T668" i="5"/>
  <c r="AB674" i="5"/>
  <c r="R675" i="5"/>
  <c r="T679" i="5"/>
  <c r="S688" i="5"/>
  <c r="AB691" i="5"/>
  <c r="I699" i="5"/>
  <c r="H700" i="5"/>
  <c r="T707" i="5"/>
  <c r="AB713" i="5"/>
  <c r="AB721" i="5"/>
  <c r="H722" i="5"/>
  <c r="S726" i="5"/>
  <c r="AB727" i="5"/>
  <c r="S734" i="5"/>
  <c r="AB735" i="5"/>
  <c r="H740" i="5"/>
  <c r="S741" i="5"/>
  <c r="T747" i="5"/>
  <c r="AB749" i="5"/>
  <c r="R749" i="5"/>
  <c r="I757" i="5"/>
  <c r="F777" i="5"/>
  <c r="S779" i="5"/>
  <c r="T779" i="5"/>
  <c r="I791" i="5"/>
  <c r="X797" i="5"/>
  <c r="X799" i="5"/>
  <c r="J811" i="5"/>
  <c r="T819" i="5"/>
  <c r="F829" i="5"/>
  <c r="F831" i="5"/>
  <c r="AB833" i="5"/>
  <c r="S833" i="5"/>
  <c r="AB845" i="5"/>
  <c r="F861" i="5"/>
  <c r="AB865" i="5"/>
  <c r="T871" i="5"/>
  <c r="S871" i="5"/>
  <c r="R880" i="5"/>
  <c r="F880" i="5"/>
  <c r="AB882" i="5"/>
  <c r="X882" i="5"/>
  <c r="T885" i="5"/>
  <c r="T901" i="5"/>
  <c r="S901" i="5"/>
  <c r="F909" i="5"/>
  <c r="J916" i="5"/>
  <c r="X937" i="5"/>
  <c r="X994" i="5"/>
  <c r="J994" i="5"/>
  <c r="H994" i="5"/>
  <c r="F994" i="5"/>
  <c r="X998" i="5"/>
  <c r="J998" i="5"/>
  <c r="H998" i="5"/>
  <c r="F998" i="5"/>
  <c r="AB1001" i="5"/>
  <c r="T1001" i="5"/>
  <c r="S1001" i="5"/>
  <c r="T1099" i="5"/>
  <c r="S1099" i="5"/>
  <c r="S1168" i="5"/>
  <c r="AB1168" i="5"/>
  <c r="T1168" i="5"/>
  <c r="AB605" i="5"/>
  <c r="J615" i="5"/>
  <c r="F629" i="5"/>
  <c r="F651" i="5"/>
  <c r="F667" i="5"/>
  <c r="AB669" i="5"/>
  <c r="X673" i="5"/>
  <c r="H687" i="5"/>
  <c r="S696" i="5"/>
  <c r="J699" i="5"/>
  <c r="H737" i="5"/>
  <c r="I739" i="5"/>
  <c r="J757" i="5"/>
  <c r="R767" i="5"/>
  <c r="I767" i="5"/>
  <c r="F771" i="5"/>
  <c r="T775" i="5"/>
  <c r="R787" i="5"/>
  <c r="I787" i="5"/>
  <c r="T791" i="5"/>
  <c r="J797" i="5"/>
  <c r="I799" i="5"/>
  <c r="X801" i="5"/>
  <c r="S803" i="5"/>
  <c r="T803" i="5"/>
  <c r="AB811" i="5"/>
  <c r="J819" i="5"/>
  <c r="F819" i="5"/>
  <c r="X819" i="5"/>
  <c r="H824" i="5"/>
  <c r="J824" i="5"/>
  <c r="AB828" i="5"/>
  <c r="J831" i="5"/>
  <c r="J847" i="5"/>
  <c r="H847" i="5"/>
  <c r="T886" i="5"/>
  <c r="S886" i="5"/>
  <c r="H925" i="5"/>
  <c r="J925" i="5"/>
  <c r="F925" i="5"/>
  <c r="X930" i="5"/>
  <c r="AB953" i="5"/>
  <c r="AB998" i="5"/>
  <c r="H1001" i="5"/>
  <c r="F1001"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1" i="5"/>
  <c r="F1109" i="5"/>
  <c r="X1110" i="5"/>
  <c r="J1110" i="5"/>
  <c r="S1121" i="5"/>
  <c r="S1122" i="5"/>
  <c r="AB1137" i="5"/>
  <c r="T1148" i="5"/>
  <c r="T1152" i="5"/>
  <c r="X1159" i="5"/>
  <c r="J1165" i="5"/>
  <c r="S1171" i="5"/>
  <c r="S1172" i="5"/>
  <c r="S1179" i="5"/>
  <c r="T1179" i="5"/>
  <c r="S1180" i="5"/>
  <c r="S1184" i="5"/>
  <c r="S1188" i="5"/>
  <c r="T1201" i="5"/>
  <c r="AB1201" i="5"/>
  <c r="S1201" i="5"/>
  <c r="S1204" i="5"/>
  <c r="AB1204" i="5"/>
  <c r="X1208" i="5"/>
  <c r="AB1212" i="5"/>
  <c r="R1228" i="5"/>
  <c r="H1228" i="5"/>
  <c r="F1228" i="5"/>
  <c r="X1228" i="5"/>
  <c r="J1228" i="5"/>
  <c r="T1310"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T1121" i="5"/>
  <c r="AB1122" i="5"/>
  <c r="X1125" i="5"/>
  <c r="S1164" i="5"/>
  <c r="R1165" i="5"/>
  <c r="AB1171" i="5"/>
  <c r="T1172" i="5"/>
  <c r="R1177" i="5"/>
  <c r="I1177" i="5"/>
  <c r="R1204" i="5"/>
  <c r="J1204" i="5"/>
  <c r="I1204" i="5"/>
  <c r="X1204" i="5"/>
  <c r="H1235" i="5"/>
  <c r="X1235" i="5"/>
  <c r="AB849" i="5"/>
  <c r="AB938" i="5"/>
  <c r="H953" i="5"/>
  <c r="AB1014" i="5"/>
  <c r="AB1034" i="5"/>
  <c r="AB1054" i="5"/>
  <c r="AB1065" i="5"/>
  <c r="AB1082" i="5"/>
  <c r="T1093" i="5"/>
  <c r="R1094" i="5"/>
  <c r="F1098" i="5"/>
  <c r="X1102" i="5"/>
  <c r="J1102" i="5"/>
  <c r="T1123" i="5"/>
  <c r="S1123" i="5"/>
  <c r="AB1129" i="5"/>
  <c r="I1135" i="5"/>
  <c r="J1135" i="5"/>
  <c r="X1153" i="5"/>
  <c r="F1153" i="5"/>
  <c r="J1153" i="5"/>
  <c r="AB1180" i="5"/>
  <c r="AB1188" i="5"/>
  <c r="S1200" i="5"/>
  <c r="AB1200" i="5"/>
  <c r="R1212" i="5"/>
  <c r="H1212" i="5"/>
  <c r="F1212" i="5"/>
  <c r="X1212" i="5"/>
  <c r="J1212" i="5"/>
  <c r="S1220" i="5"/>
  <c r="AB1220" i="5"/>
  <c r="T1220" i="5"/>
  <c r="X1223" i="5"/>
  <c r="J1256" i="5"/>
  <c r="I1256" i="5"/>
  <c r="F1256" i="5"/>
  <c r="H1259" i="5"/>
  <c r="AB1259" i="5"/>
  <c r="T1486" i="5"/>
  <c r="AB1486" i="5"/>
  <c r="S1486" i="5"/>
  <c r="T1520" i="5"/>
  <c r="S1520" i="5"/>
  <c r="T1827" i="5"/>
  <c r="S1827" i="5"/>
  <c r="AB1836" i="5"/>
  <c r="S1836" i="5"/>
  <c r="F956" i="5"/>
  <c r="AB974" i="5"/>
  <c r="AB990" i="5"/>
  <c r="AB1050" i="5"/>
  <c r="T1066" i="5"/>
  <c r="S1066" i="5"/>
  <c r="S1074" i="5"/>
  <c r="F1097" i="5"/>
  <c r="X1126" i="5"/>
  <c r="J1126" i="5"/>
  <c r="AB1132" i="5"/>
  <c r="R1132" i="5"/>
  <c r="R1164" i="5"/>
  <c r="J1164" i="5"/>
  <c r="R1172" i="5"/>
  <c r="I1172" i="5"/>
  <c r="T1173" i="5"/>
  <c r="AB1173" i="5"/>
  <c r="T1187" i="5"/>
  <c r="S1187" i="5"/>
  <c r="I1468" i="5"/>
  <c r="F1468"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H1073" i="5"/>
  <c r="X1074" i="5"/>
  <c r="J1074" i="5"/>
  <c r="AB1077" i="5"/>
  <c r="H1097" i="5"/>
  <c r="F1110" i="5"/>
  <c r="T1115"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T1094" i="5"/>
  <c r="S1094" i="5"/>
  <c r="S1105" i="5"/>
  <c r="X1118" i="5"/>
  <c r="J1118" i="5"/>
  <c r="S1129" i="5"/>
  <c r="T1136" i="5"/>
  <c r="S1150" i="5"/>
  <c r="T1150" i="5"/>
  <c r="I1151" i="5"/>
  <c r="X1151" i="5"/>
  <c r="I1153" i="5"/>
  <c r="R1168" i="5"/>
  <c r="X1168" i="5"/>
  <c r="F1172" i="5"/>
  <c r="S1176" i="5"/>
  <c r="AB1183" i="5"/>
  <c r="S1196" i="5"/>
  <c r="J1248" i="5"/>
  <c r="X1248" i="5"/>
  <c r="J1260" i="5"/>
  <c r="I1260" i="5"/>
  <c r="F1260" i="5"/>
  <c r="AB1263" i="5"/>
  <c r="T1263" i="5"/>
  <c r="S1263" i="5"/>
  <c r="F1463" i="5"/>
  <c r="X1065" i="5"/>
  <c r="F1065" i="5"/>
  <c r="X1098" i="5"/>
  <c r="H1098" i="5"/>
  <c r="H1172" i="5"/>
  <c r="AB1184" i="5"/>
  <c r="H1188" i="5"/>
  <c r="F1188" i="5"/>
  <c r="R1196" i="5"/>
  <c r="H1196" i="5"/>
  <c r="F1196" i="5"/>
  <c r="X1196"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F1448" i="5"/>
  <c r="X1448" i="5"/>
  <c r="T1532" i="5"/>
  <c r="S1532" i="5"/>
  <c r="AB1547" i="5"/>
  <c r="S1547" i="5"/>
  <c r="T1547" i="5"/>
  <c r="F1627" i="5"/>
  <c r="X1627" i="5"/>
  <c r="T1660" i="5"/>
  <c r="AB1660" i="5"/>
  <c r="T1723" i="5"/>
  <c r="S1723" i="5"/>
  <c r="J2084" i="5"/>
  <c r="H2084" i="5"/>
  <c r="F2084" i="5"/>
  <c r="I2084" i="5"/>
  <c r="T2112" i="5"/>
  <c r="AB2112" i="5"/>
  <c r="AB1090" i="5"/>
  <c r="AB1190" i="5"/>
  <c r="AB1195" i="5"/>
  <c r="S1209" i="5"/>
  <c r="T1212" i="5"/>
  <c r="T1235" i="5"/>
  <c r="AB1235" i="5"/>
  <c r="H1236" i="5"/>
  <c r="T1241" i="5"/>
  <c r="S1241" i="5"/>
  <c r="AB1271" i="5"/>
  <c r="H1271" i="5"/>
  <c r="J1280" i="5"/>
  <c r="F1280"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J1264" i="5"/>
  <c r="I1264" i="5"/>
  <c r="F1264" i="5"/>
  <c r="AB1267" i="5"/>
  <c r="T1267" i="5"/>
  <c r="R1296" i="5"/>
  <c r="R1364" i="5"/>
  <c r="J1364" i="5"/>
  <c r="H1364" i="5"/>
  <c r="F1364" i="5"/>
  <c r="R1378" i="5"/>
  <c r="J1378" i="5"/>
  <c r="AB1393" i="5"/>
  <c r="T1393" i="5"/>
  <c r="S1393" i="5"/>
  <c r="S1466" i="5"/>
  <c r="T1466" i="5"/>
  <c r="T1233" i="5"/>
  <c r="S1233" i="5"/>
  <c r="T1240" i="5"/>
  <c r="S1240" i="5"/>
  <c r="T1260" i="5"/>
  <c r="S1260" i="5"/>
  <c r="T1269" i="5"/>
  <c r="S1269" i="5"/>
  <c r="H1291"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X1224" i="5"/>
  <c r="AB1233" i="5"/>
  <c r="T1245" i="5"/>
  <c r="S1245" i="5"/>
  <c r="T1253" i="5"/>
  <c r="S1253" i="5"/>
  <c r="S1267" i="5"/>
  <c r="T1284" i="5"/>
  <c r="T1287" i="5"/>
  <c r="S1287" i="5"/>
  <c r="T1289" i="5"/>
  <c r="S1289" i="5"/>
  <c r="T1292" i="5"/>
  <c r="S1292" i="5"/>
  <c r="F1300" i="5"/>
  <c r="T1324" i="5"/>
  <c r="S1324" i="5"/>
  <c r="F1332" i="5"/>
  <c r="X1335" i="5"/>
  <c r="F1338" i="5"/>
  <c r="AB1355" i="5"/>
  <c r="T1355" i="5"/>
  <c r="S1355" i="5"/>
  <c r="F1396" i="5"/>
  <c r="AB1449" i="5"/>
  <c r="X1464" i="5"/>
  <c r="T1540" i="5"/>
  <c r="S1540" i="5"/>
  <c r="X1545" i="5"/>
  <c r="J1545" i="5"/>
  <c r="H1545" i="5"/>
  <c r="I1545" i="5"/>
  <c r="F1545" i="5"/>
  <c r="T1675" i="5"/>
  <c r="S1675" i="5"/>
  <c r="S1206" i="5"/>
  <c r="S1219" i="5"/>
  <c r="AB1255" i="5"/>
  <c r="AB1268" i="5"/>
  <c r="T1270" i="5"/>
  <c r="S1270" i="5"/>
  <c r="S1278" i="5"/>
  <c r="AB1284" i="5"/>
  <c r="F1355" i="5"/>
  <c r="X1355" i="5"/>
  <c r="AB1380" i="5"/>
  <c r="T1383" i="5"/>
  <c r="S1383" i="5"/>
  <c r="AB1466" i="5"/>
  <c r="X1728" i="5"/>
  <c r="H1728" i="5"/>
  <c r="F1728" i="5"/>
  <c r="I1728" i="5"/>
  <c r="AB1296" i="5"/>
  <c r="S1316" i="5"/>
  <c r="AB1323" i="5"/>
  <c r="AB1328" i="5"/>
  <c r="AB1341" i="5"/>
  <c r="T1363" i="5"/>
  <c r="AB1409" i="5"/>
  <c r="AB1425" i="5"/>
  <c r="T1430" i="5"/>
  <c r="AB1433" i="5"/>
  <c r="T1438" i="5"/>
  <c r="J1450" i="5"/>
  <c r="AB1465" i="5"/>
  <c r="T1564" i="5"/>
  <c r="AB1564" i="5"/>
  <c r="T1579" i="5"/>
  <c r="S1579" i="5"/>
  <c r="T1620" i="5"/>
  <c r="AB1620" i="5"/>
  <c r="T1726" i="5"/>
  <c r="S1726" i="5"/>
  <c r="I1731" i="5"/>
  <c r="F1731" i="5"/>
  <c r="X1731" i="5"/>
  <c r="H1734" i="5"/>
  <c r="X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X1437" i="5"/>
  <c r="AB1448" i="5"/>
  <c r="H1505" i="5"/>
  <c r="AB1506" i="5"/>
  <c r="AB1514" i="5"/>
  <c r="AB1524" i="5"/>
  <c r="S1524" i="5"/>
  <c r="T1556" i="5"/>
  <c r="AB1556" i="5"/>
  <c r="AB1576" i="5"/>
  <c r="I1576" i="5"/>
  <c r="J1644" i="5"/>
  <c r="T1691" i="5"/>
  <c r="S1691" i="5"/>
  <c r="AB1723" i="5"/>
  <c r="F1723" i="5"/>
  <c r="AB1732" i="5"/>
  <c r="T1732" i="5"/>
  <c r="S1732" i="5"/>
  <c r="T1861" i="5"/>
  <c r="S1861" i="5"/>
  <c r="I1872" i="5"/>
  <c r="J1872" i="5"/>
  <c r="X1872" i="5"/>
  <c r="R1872" i="5"/>
  <c r="R1944" i="5"/>
  <c r="J1944" i="5"/>
  <c r="I1944" i="5"/>
  <c r="H1944" i="5"/>
  <c r="F1944" i="5"/>
  <c r="X1944" i="5"/>
  <c r="I1955" i="5"/>
  <c r="H1955" i="5"/>
  <c r="F1955" i="5"/>
  <c r="AB1450" i="5"/>
  <c r="J1514" i="5"/>
  <c r="X1514" i="5"/>
  <c r="T1596" i="5"/>
  <c r="AB1596" i="5"/>
  <c r="T1611" i="5"/>
  <c r="S1611" i="5"/>
  <c r="AB1631" i="5"/>
  <c r="T1654" i="5"/>
  <c r="S1654" i="5"/>
  <c r="T1686" i="5"/>
  <c r="S1686" i="5"/>
  <c r="X1720" i="5"/>
  <c r="I1720" i="5"/>
  <c r="H1720" i="5"/>
  <c r="F1720" i="5"/>
  <c r="F1727" i="5"/>
  <c r="AB1781" i="5"/>
  <c r="AB1800" i="5"/>
  <c r="F1800" i="5"/>
  <c r="T1812" i="5"/>
  <c r="AB1812" i="5"/>
  <c r="F1938" i="5"/>
  <c r="X1938" i="5"/>
  <c r="T1299" i="5"/>
  <c r="H1303" i="5"/>
  <c r="T1331" i="5"/>
  <c r="S1338" i="5"/>
  <c r="AB1359" i="5"/>
  <c r="F1370" i="5"/>
  <c r="F1379" i="5"/>
  <c r="F1449" i="5"/>
  <c r="X1450" i="5"/>
  <c r="I1467" i="5"/>
  <c r="AB1480" i="5"/>
  <c r="S1480" i="5"/>
  <c r="T1484" i="5"/>
  <c r="T1488" i="5"/>
  <c r="H1490" i="5"/>
  <c r="S1498" i="5"/>
  <c r="H1507" i="5"/>
  <c r="S1522" i="5"/>
  <c r="I1524" i="5"/>
  <c r="AB1528" i="5"/>
  <c r="S1528" i="5"/>
  <c r="AB1568" i="5"/>
  <c r="X1624" i="5"/>
  <c r="H1624" i="5"/>
  <c r="X1628" i="5"/>
  <c r="I1628" i="5"/>
  <c r="H1628" i="5"/>
  <c r="F1628" i="5"/>
  <c r="AB1638" i="5"/>
  <c r="T1638" i="5"/>
  <c r="S1638" i="5"/>
  <c r="T1651" i="5"/>
  <c r="S1651" i="5"/>
  <c r="T1668" i="5"/>
  <c r="AB1668" i="5"/>
  <c r="X1688" i="5"/>
  <c r="H1688" i="5"/>
  <c r="F1688" i="5"/>
  <c r="T1712" i="5"/>
  <c r="AB1712" i="5"/>
  <c r="T1739" i="5"/>
  <c r="AB1739" i="5"/>
  <c r="S1739" i="5"/>
  <c r="H1769" i="5"/>
  <c r="AB1769" i="5"/>
  <c r="S1804" i="5"/>
  <c r="AB1804" i="5"/>
  <c r="T1804" i="5"/>
  <c r="F1812" i="5"/>
  <c r="X1812" i="5"/>
  <c r="X1839" i="5"/>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H1379" i="5"/>
  <c r="S1395" i="5"/>
  <c r="F1401" i="5"/>
  <c r="T1404" i="5"/>
  <c r="I1410" i="5"/>
  <c r="S1444" i="5"/>
  <c r="H1449" i="5"/>
  <c r="S1462" i="5"/>
  <c r="H1466" i="5"/>
  <c r="J1467" i="5"/>
  <c r="AB1469" i="5"/>
  <c r="T1482" i="5"/>
  <c r="I1490" i="5"/>
  <c r="AB1492" i="5"/>
  <c r="T1492" i="5"/>
  <c r="AB1498" i="5"/>
  <c r="J1503" i="5"/>
  <c r="T1522" i="5"/>
  <c r="T1524" i="5"/>
  <c r="T1588" i="5"/>
  <c r="AB1588" i="5"/>
  <c r="AB1608" i="5"/>
  <c r="I1608" i="5"/>
  <c r="F1624" i="5"/>
  <c r="AB1628" i="5"/>
  <c r="AB1634" i="5"/>
  <c r="S1634" i="5"/>
  <c r="AB1651" i="5"/>
  <c r="F1651" i="5"/>
  <c r="AB1663" i="5"/>
  <c r="R1663" i="5"/>
  <c r="T1678" i="5"/>
  <c r="S1678" i="5"/>
  <c r="T1707" i="5"/>
  <c r="S1707" i="5"/>
  <c r="R1712" i="5"/>
  <c r="T1785" i="5"/>
  <c r="AB1785" i="5"/>
  <c r="S1785" i="5"/>
  <c r="X1815" i="5"/>
  <c r="J1815" i="5"/>
  <c r="R1892" i="5"/>
  <c r="F1892" i="5"/>
  <c r="X1892" i="5"/>
  <c r="J1892" i="5"/>
  <c r="I1892" i="5"/>
  <c r="AB1231" i="5"/>
  <c r="AB1247" i="5"/>
  <c r="S1266" i="5"/>
  <c r="S1285" i="5"/>
  <c r="S1298" i="5"/>
  <c r="S1317" i="5"/>
  <c r="S1319" i="5"/>
  <c r="S1330" i="5"/>
  <c r="AB1335" i="5"/>
  <c r="T1337" i="5"/>
  <c r="S1357" i="5"/>
  <c r="S1379" i="5"/>
  <c r="AB1388" i="5"/>
  <c r="T1409" i="5"/>
  <c r="S1422" i="5"/>
  <c r="S1424" i="5"/>
  <c r="S1432" i="5"/>
  <c r="X1446" i="5"/>
  <c r="S1448" i="5"/>
  <c r="H1450" i="5"/>
  <c r="I1451" i="5"/>
  <c r="X1453" i="5"/>
  <c r="S1458" i="5"/>
  <c r="S1460" i="5"/>
  <c r="T1462" i="5"/>
  <c r="T1465" i="5"/>
  <c r="T1480" i="5"/>
  <c r="AB1482" i="5"/>
  <c r="AB1494" i="5"/>
  <c r="AB1504" i="5"/>
  <c r="T1504" i="5"/>
  <c r="AB1508" i="5"/>
  <c r="S1508" i="5"/>
  <c r="R1521" i="5"/>
  <c r="R1533" i="5"/>
  <c r="F1533" i="5"/>
  <c r="AB1537" i="5"/>
  <c r="AB1585" i="5"/>
  <c r="S1603" i="5"/>
  <c r="T1615" i="5"/>
  <c r="AB1627" i="5"/>
  <c r="H1632" i="5"/>
  <c r="T1646" i="5"/>
  <c r="S1646" i="5"/>
  <c r="X1648" i="5"/>
  <c r="I1648" i="5"/>
  <c r="H1648" i="5"/>
  <c r="F1648" i="5"/>
  <c r="AB1683" i="5"/>
  <c r="F1683" i="5"/>
  <c r="AB1707" i="5"/>
  <c r="X1707" i="5"/>
  <c r="AB1798" i="5"/>
  <c r="T1798" i="5"/>
  <c r="S1798" i="5"/>
  <c r="I1842" i="5"/>
  <c r="H1842" i="5"/>
  <c r="R1907" i="5"/>
  <c r="I1907" i="5"/>
  <c r="R1915" i="5"/>
  <c r="I1915" i="5"/>
  <c r="F1276" i="5"/>
  <c r="S1281" i="5"/>
  <c r="F1308" i="5"/>
  <c r="S1313" i="5"/>
  <c r="AB1360" i="5"/>
  <c r="AB1424" i="5"/>
  <c r="AB1432" i="5"/>
  <c r="T1448" i="5"/>
  <c r="H1454" i="5"/>
  <c r="AB1464" i="5"/>
  <c r="X1469" i="5"/>
  <c r="R1485" i="5"/>
  <c r="R1489" i="5"/>
  <c r="S1492" i="5"/>
  <c r="I1494" i="5"/>
  <c r="X1494" i="5"/>
  <c r="AB1502" i="5"/>
  <c r="S1502" i="5"/>
  <c r="S1526" i="5"/>
  <c r="T1528" i="5"/>
  <c r="AB1534" i="5"/>
  <c r="S1534" i="5"/>
  <c r="AB1600" i="5"/>
  <c r="I1624" i="5"/>
  <c r="T1634" i="5"/>
  <c r="T1692" i="5"/>
  <c r="AB1692" i="5"/>
  <c r="AB1702" i="5"/>
  <c r="T1702" i="5"/>
  <c r="S1702" i="5"/>
  <c r="X1704"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X1847" i="5"/>
  <c r="R1847" i="5"/>
  <c r="J1847" i="5"/>
  <c r="F1847" i="5"/>
  <c r="R1876" i="5"/>
  <c r="J1876" i="5"/>
  <c r="H1876" i="5"/>
  <c r="F1876" i="5"/>
  <c r="AB1925" i="5"/>
  <c r="S1925" i="5"/>
  <c r="T1927" i="5"/>
  <c r="AB1927" i="5"/>
  <c r="I1932" i="5"/>
  <c r="H1932" i="5"/>
  <c r="F1932" i="5"/>
  <c r="X1932" i="5"/>
  <c r="R1932" i="5"/>
  <c r="T1945" i="5"/>
  <c r="S1945" i="5"/>
  <c r="I1947" i="5"/>
  <c r="H1947" i="5"/>
  <c r="R1980" i="5"/>
  <c r="F1980" i="5"/>
  <c r="J1980" i="5"/>
  <c r="I1980" i="5"/>
  <c r="H1980" i="5"/>
  <c r="X1980" i="5"/>
  <c r="F2042" i="5"/>
  <c r="AB1696" i="5"/>
  <c r="S1752" i="5"/>
  <c r="T1853" i="5"/>
  <c r="S1853" i="5"/>
  <c r="R1883" i="5"/>
  <c r="I1883" i="5"/>
  <c r="J1960" i="5"/>
  <c r="I1960" i="5"/>
  <c r="H1960" i="5"/>
  <c r="F1960" i="5"/>
  <c r="X1960" i="5"/>
  <c r="F1987" i="5"/>
  <c r="I1987" i="5"/>
  <c r="H1987" i="5"/>
  <c r="J2028" i="5"/>
  <c r="I2028" i="5"/>
  <c r="X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X1843" i="5"/>
  <c r="J1843" i="5"/>
  <c r="I1843" i="5"/>
  <c r="H1843" i="5"/>
  <c r="T1857" i="5"/>
  <c r="S1857" i="5"/>
  <c r="T1865" i="5"/>
  <c r="S1865" i="5"/>
  <c r="T1889"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T1971"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X1935" i="5"/>
  <c r="J1936" i="5"/>
  <c r="AB1938" i="5"/>
  <c r="T1942" i="5"/>
  <c r="F1952" i="5"/>
  <c r="F1956" i="5"/>
  <c r="F1958" i="5"/>
  <c r="T1962" i="5"/>
  <c r="AB1963" i="5"/>
  <c r="H1967" i="5"/>
  <c r="T1969" i="5"/>
  <c r="I1972" i="5"/>
  <c r="AB1982" i="5"/>
  <c r="S1982" i="5"/>
  <c r="I1983" i="5"/>
  <c r="AB1993" i="5"/>
  <c r="T1993" i="5"/>
  <c r="AB1997" i="5"/>
  <c r="S1997" i="5"/>
  <c r="F2016" i="5"/>
  <c r="X2044"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X2116"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X1936" i="5"/>
  <c r="S1950" i="5"/>
  <c r="AB1951" i="5"/>
  <c r="S1954" i="5"/>
  <c r="AB1955" i="5"/>
  <c r="T1961" i="5"/>
  <c r="S1965" i="5"/>
  <c r="S1970" i="5"/>
  <c r="F1975" i="5"/>
  <c r="T1985" i="5"/>
  <c r="S1990" i="5"/>
  <c r="X1992" i="5"/>
  <c r="AB1999" i="5"/>
  <c r="F2003" i="5"/>
  <c r="J2012" i="5"/>
  <c r="I2012" i="5"/>
  <c r="X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X1908" i="5"/>
  <c r="S1914" i="5"/>
  <c r="S1933" i="5"/>
  <c r="F1936" i="5"/>
  <c r="AB1943" i="5"/>
  <c r="T1965" i="5"/>
  <c r="T1973" i="5"/>
  <c r="H1975" i="5"/>
  <c r="F1988" i="5"/>
  <c r="X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X2263" i="5"/>
  <c r="AB1833" i="5"/>
  <c r="AB1837" i="5"/>
  <c r="AB1855" i="5"/>
  <c r="T1874" i="5"/>
  <c r="AB1882" i="5"/>
  <c r="AB1910" i="5"/>
  <c r="T1914" i="5"/>
  <c r="T1933" i="5"/>
  <c r="T1938" i="5"/>
  <c r="S1946" i="5"/>
  <c r="AB1947" i="5"/>
  <c r="AB1953" i="5"/>
  <c r="AB1957" i="5"/>
  <c r="S1958" i="5"/>
  <c r="AB1966" i="5"/>
  <c r="X1972" i="5"/>
  <c r="AB1974" i="5"/>
  <c r="S1974" i="5"/>
  <c r="I1975" i="5"/>
  <c r="F1983" i="5"/>
  <c r="AB1989" i="5"/>
  <c r="S1989" i="5"/>
  <c r="I1992" i="5"/>
  <c r="T1995" i="5"/>
  <c r="AB1995" i="5"/>
  <c r="S1998" i="5"/>
  <c r="H2000" i="5"/>
  <c r="F2000" i="5"/>
  <c r="I2003" i="5"/>
  <c r="X2004" i="5"/>
  <c r="J2004" i="5"/>
  <c r="T2006" i="5"/>
  <c r="F2019" i="5"/>
  <c r="H2020" i="5"/>
  <c r="X2020" i="5"/>
  <c r="J2020" i="5"/>
  <c r="X2024" i="5"/>
  <c r="T2029" i="5"/>
  <c r="AB2042" i="5"/>
  <c r="T2042" i="5"/>
  <c r="I2047" i="5"/>
  <c r="T2079" i="5"/>
  <c r="R2086" i="5"/>
  <c r="X2086" i="5"/>
  <c r="R2091" i="5"/>
  <c r="F2117" i="5"/>
  <c r="I2117" i="5"/>
  <c r="R2117" i="5"/>
  <c r="AB2153" i="5"/>
  <c r="S2168" i="5"/>
  <c r="T2168" i="5"/>
  <c r="X2176"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T2280" i="5"/>
  <c r="S2280" i="5"/>
  <c r="H2352" i="5"/>
  <c r="X2352" i="5"/>
  <c r="R2352" i="5"/>
  <c r="J2352" i="5"/>
  <c r="I2352" i="5"/>
  <c r="AB2447" i="5"/>
  <c r="T2447" i="5"/>
  <c r="S2447" i="5"/>
  <c r="J2451" i="5"/>
  <c r="F2451" i="5"/>
  <c r="X2451" i="5"/>
  <c r="R2451" i="5"/>
  <c r="I2451" i="5"/>
  <c r="H2451" i="5"/>
  <c r="S2010" i="5"/>
  <c r="AB2018" i="5"/>
  <c r="AB2023" i="5"/>
  <c r="AB2046" i="5"/>
  <c r="AB2086" i="5"/>
  <c r="AB2098" i="5"/>
  <c r="T2108" i="5"/>
  <c r="AB2108" i="5"/>
  <c r="S2124" i="5"/>
  <c r="T2124" i="5"/>
  <c r="I2136" i="5"/>
  <c r="S2164" i="5"/>
  <c r="T2164" i="5"/>
  <c r="H2235" i="5"/>
  <c r="F2235" i="5"/>
  <c r="X2240" i="5"/>
  <c r="J2293" i="5"/>
  <c r="I2293" i="5"/>
  <c r="H2293" i="5"/>
  <c r="F2293" i="5"/>
  <c r="T2345" i="5"/>
  <c r="S2345" i="5"/>
  <c r="AB2345" i="5"/>
  <c r="AB2025" i="5"/>
  <c r="AB2034" i="5"/>
  <c r="AB2054" i="5"/>
  <c r="AB2069" i="5"/>
  <c r="AB2075" i="5"/>
  <c r="T2116" i="5"/>
  <c r="AB2116" i="5"/>
  <c r="I2124" i="5"/>
  <c r="X2124" i="5"/>
  <c r="S2152" i="5"/>
  <c r="AB2152" i="5"/>
  <c r="R2161" i="5"/>
  <c r="I2161" i="5"/>
  <c r="H2161" i="5"/>
  <c r="AB2203" i="5"/>
  <c r="T2203" i="5"/>
  <c r="T2227" i="5"/>
  <c r="S2227" i="5"/>
  <c r="H2259" i="5"/>
  <c r="F2259" i="5"/>
  <c r="X2259" i="5"/>
  <c r="AB2271" i="5"/>
  <c r="T2271" i="5"/>
  <c r="S2271" i="5"/>
  <c r="AB2278" i="5"/>
  <c r="S2278" i="5"/>
  <c r="X2304"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X2476" i="5"/>
  <c r="J2476" i="5"/>
  <c r="I2476" i="5"/>
  <c r="H2476" i="5"/>
  <c r="H2487" i="5"/>
  <c r="F2487" i="5"/>
  <c r="X2487" i="5"/>
  <c r="AB2188" i="5"/>
  <c r="T2193" i="5"/>
  <c r="T2201" i="5"/>
  <c r="T2209" i="5"/>
  <c r="AB2217" i="5"/>
  <c r="J2308" i="5"/>
  <c r="R2350" i="5"/>
  <c r="J2350" i="5"/>
  <c r="I2350" i="5"/>
  <c r="F2350" i="5"/>
  <c r="X2350" i="5"/>
  <c r="H2354" i="5"/>
  <c r="F2354" i="5"/>
  <c r="R2354" i="5"/>
  <c r="J2354" i="5"/>
  <c r="I2354" i="5"/>
  <c r="H2424" i="5"/>
  <c r="AB2437" i="5"/>
  <c r="S2437" i="5"/>
  <c r="T2437" i="5"/>
  <c r="H2442" i="5"/>
  <c r="I2442" i="5"/>
  <c r="F2442" i="5"/>
  <c r="R2442" i="5"/>
  <c r="J2442" i="5"/>
  <c r="I2491" i="5"/>
  <c r="F2491" i="5"/>
  <c r="X2491" i="5"/>
  <c r="AB2136" i="5"/>
  <c r="I2149" i="5"/>
  <c r="F2156" i="5"/>
  <c r="S2179" i="5"/>
  <c r="S2182" i="5"/>
  <c r="S2186" i="5"/>
  <c r="X2217" i="5"/>
  <c r="AB2220" i="5"/>
  <c r="S2225" i="5"/>
  <c r="T2239" i="5"/>
  <c r="AB2247" i="5"/>
  <c r="AB2256" i="5"/>
  <c r="AB2260" i="5"/>
  <c r="AB2264" i="5"/>
  <c r="AB2274" i="5"/>
  <c r="T2287" i="5"/>
  <c r="T2301" i="5"/>
  <c r="AB2301" i="5"/>
  <c r="H2302" i="5"/>
  <c r="AB2306" i="5"/>
  <c r="X2308" i="5"/>
  <c r="X2345" i="5"/>
  <c r="J2345" i="5"/>
  <c r="I2345" i="5"/>
  <c r="F2345" i="5"/>
  <c r="H2350" i="5"/>
  <c r="X2442" i="5"/>
  <c r="H2491" i="5"/>
  <c r="AB2111" i="5"/>
  <c r="J2149" i="5"/>
  <c r="T2160" i="5"/>
  <c r="T2172" i="5"/>
  <c r="T2180" i="5"/>
  <c r="AB2184" i="5"/>
  <c r="T2186" i="5"/>
  <c r="AB2196" i="5"/>
  <c r="AB2199" i="5"/>
  <c r="AB2212" i="5"/>
  <c r="AB2215" i="5"/>
  <c r="X2220" i="5"/>
  <c r="AB2252" i="5"/>
  <c r="X2260" i="5"/>
  <c r="S2269" i="5"/>
  <c r="AB2276" i="5"/>
  <c r="AB2292" i="5"/>
  <c r="J2292" i="5"/>
  <c r="S2295" i="5"/>
  <c r="I2302" i="5"/>
  <c r="F2308" i="5"/>
  <c r="F2309" i="5"/>
  <c r="T2314" i="5"/>
  <c r="S2314" i="5"/>
  <c r="S2321" i="5"/>
  <c r="F2328" i="5"/>
  <c r="H2328" i="5"/>
  <c r="AB2344" i="5"/>
  <c r="T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X2366" i="5"/>
  <c r="J2374" i="5"/>
  <c r="R2374" i="5"/>
  <c r="H2374" i="5"/>
  <c r="X2374" i="5"/>
  <c r="T2409" i="5"/>
  <c r="AB2409" i="5"/>
  <c r="F2428" i="5"/>
  <c r="X2440" i="5"/>
  <c r="H2460" i="5"/>
  <c r="AB2160" i="5"/>
  <c r="AB2179" i="5"/>
  <c r="AB2180" i="5"/>
  <c r="AB2211" i="5"/>
  <c r="AB2244" i="5"/>
  <c r="X2248" i="5"/>
  <c r="AB2267" i="5"/>
  <c r="X2272" i="5"/>
  <c r="F2281" i="5"/>
  <c r="T2282" i="5"/>
  <c r="AB2312" i="5"/>
  <c r="AB2315" i="5"/>
  <c r="T2315" i="5"/>
  <c r="X2332"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X2468"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X2363" i="5"/>
  <c r="X2364" i="5"/>
  <c r="X2371" i="5"/>
  <c r="X2379" i="5"/>
  <c r="AB2386" i="5"/>
  <c r="AB2395" i="5"/>
  <c r="T2400" i="5"/>
  <c r="S2402" i="5"/>
  <c r="AB2413" i="5"/>
  <c r="AB2424" i="5"/>
  <c r="J2432" i="5"/>
  <c r="AB2435" i="5"/>
  <c r="S2455" i="5"/>
  <c r="AB2456" i="5"/>
  <c r="S2457" i="5"/>
  <c r="I2468" i="5"/>
  <c r="S2470" i="5"/>
  <c r="AB2471" i="5"/>
  <c r="T2483" i="5"/>
  <c r="AB2503" i="5"/>
  <c r="J5"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I19" i="5"/>
  <c r="AB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8" i="5"/>
  <c r="J18"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T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20" i="5"/>
  <c r="H113" i="5"/>
  <c r="F117" i="5"/>
  <c r="R117" i="5"/>
  <c r="J117" i="5"/>
  <c r="X5" i="5"/>
  <c r="I20" i="5"/>
  <c r="J23" i="5"/>
  <c r="F23" i="5"/>
  <c r="I27" i="5"/>
  <c r="J31" i="5"/>
  <c r="F31" i="5"/>
  <c r="J100" i="5"/>
  <c r="I100" i="5"/>
  <c r="H100" i="5"/>
  <c r="I113" i="5"/>
  <c r="F116" i="5"/>
  <c r="AB120" i="5"/>
  <c r="F129" i="5"/>
  <c r="R129" i="5"/>
  <c r="J129" i="5"/>
  <c r="T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9" i="5"/>
  <c r="AB26" i="5"/>
  <c r="X28" i="5"/>
  <c r="F5" i="5"/>
  <c r="H18"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20" i="5"/>
  <c r="F20"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J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8" i="5"/>
  <c r="F19"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T563"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T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T756" i="5"/>
  <c r="S756" i="5"/>
  <c r="AB758" i="5"/>
  <c r="T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T613" i="5"/>
  <c r="I615" i="5"/>
  <c r="X617" i="5"/>
  <c r="T617" i="5"/>
  <c r="I619" i="5"/>
  <c r="X621" i="5"/>
  <c r="T621" i="5"/>
  <c r="I623" i="5"/>
  <c r="X625" i="5"/>
  <c r="T625" i="5"/>
  <c r="I627" i="5"/>
  <c r="X629" i="5"/>
  <c r="T629" i="5"/>
  <c r="T633" i="5"/>
  <c r="I635" i="5"/>
  <c r="X637" i="5"/>
  <c r="T637" i="5"/>
  <c r="X641" i="5"/>
  <c r="T641" i="5"/>
  <c r="X645" i="5"/>
  <c r="T645" i="5"/>
  <c r="T649" i="5"/>
  <c r="I651" i="5"/>
  <c r="T653" i="5"/>
  <c r="I655" i="5"/>
  <c r="T657" i="5"/>
  <c r="I659" i="5"/>
  <c r="T661" i="5"/>
  <c r="T665" i="5"/>
  <c r="T669" i="5"/>
  <c r="T673"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T768" i="5"/>
  <c r="S768" i="5"/>
  <c r="S774" i="5"/>
  <c r="AB774" i="5"/>
  <c r="T774" i="5"/>
  <c r="AB784" i="5"/>
  <c r="T784" i="5"/>
  <c r="S784" i="5"/>
  <c r="S790" i="5"/>
  <c r="AB790" i="5"/>
  <c r="T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T752" i="5"/>
  <c r="S752" i="5"/>
  <c r="AB754" i="5"/>
  <c r="T754" i="5"/>
  <c r="S762" i="5"/>
  <c r="AB762" i="5"/>
  <c r="T762" i="5"/>
  <c r="AB772" i="5"/>
  <c r="T772" i="5"/>
  <c r="S772" i="5"/>
  <c r="S778" i="5"/>
  <c r="AB778" i="5"/>
  <c r="T778" i="5"/>
  <c r="AB788" i="5"/>
  <c r="T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T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T750" i="5"/>
  <c r="AB760" i="5"/>
  <c r="T760" i="5"/>
  <c r="S760" i="5"/>
  <c r="S766" i="5"/>
  <c r="AB766" i="5"/>
  <c r="T766" i="5"/>
  <c r="AB776" i="5"/>
  <c r="T776" i="5"/>
  <c r="S776" i="5"/>
  <c r="S782" i="5"/>
  <c r="AB782" i="5"/>
  <c r="T782" i="5"/>
  <c r="AB792" i="5"/>
  <c r="T792" i="5"/>
  <c r="S792" i="5"/>
  <c r="AB796" i="5"/>
  <c r="T796" i="5"/>
  <c r="S796" i="5"/>
  <c r="H800" i="5"/>
  <c r="F800" i="5"/>
  <c r="X800" i="5"/>
  <c r="J800" i="5"/>
  <c r="I800" i="5"/>
  <c r="J597" i="5"/>
  <c r="T597" i="5"/>
  <c r="J605" i="5"/>
  <c r="T605" i="5"/>
  <c r="J609" i="5"/>
  <c r="T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T764" i="5"/>
  <c r="S764" i="5"/>
  <c r="S770" i="5"/>
  <c r="AB770" i="5"/>
  <c r="T770" i="5"/>
  <c r="AB780" i="5"/>
  <c r="T780" i="5"/>
  <c r="S780" i="5"/>
  <c r="S786" i="5"/>
  <c r="AB786" i="5"/>
  <c r="T786" i="5"/>
  <c r="H821" i="5"/>
  <c r="X821" i="5"/>
  <c r="R821" i="5"/>
  <c r="J821" i="5"/>
  <c r="I821" i="5"/>
  <c r="F821" i="5"/>
  <c r="X918" i="5"/>
  <c r="R918" i="5"/>
  <c r="I918" i="5"/>
  <c r="J918" i="5"/>
  <c r="H918" i="5"/>
  <c r="F918" i="5"/>
  <c r="R757" i="5"/>
  <c r="R769" i="5"/>
  <c r="R777" i="5"/>
  <c r="R781" i="5"/>
  <c r="R785" i="5"/>
  <c r="R789" i="5"/>
  <c r="T794" i="5"/>
  <c r="R797" i="5"/>
  <c r="T798" i="5"/>
  <c r="R801" i="5"/>
  <c r="T802" i="5"/>
  <c r="S805" i="5"/>
  <c r="H806" i="5"/>
  <c r="T807"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T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T928" i="5"/>
  <c r="S928" i="5"/>
  <c r="AB952" i="5"/>
  <c r="T952" i="5"/>
  <c r="S952" i="5"/>
  <c r="R993" i="5"/>
  <c r="J993" i="5"/>
  <c r="I993" i="5"/>
  <c r="X993" i="5"/>
  <c r="H993" i="5"/>
  <c r="F993" i="5"/>
  <c r="AB1044" i="5"/>
  <c r="T1044" i="5"/>
  <c r="S1044" i="5"/>
  <c r="J818" i="5"/>
  <c r="X818" i="5"/>
  <c r="AB883" i="5"/>
  <c r="AB891" i="5"/>
  <c r="R905" i="5"/>
  <c r="I905" i="5"/>
  <c r="H905" i="5"/>
  <c r="X905" i="5"/>
  <c r="I920" i="5"/>
  <c r="X920" i="5"/>
  <c r="F920" i="5"/>
  <c r="R920" i="5"/>
  <c r="H920" i="5"/>
  <c r="I928" i="5"/>
  <c r="X928" i="5"/>
  <c r="R928" i="5"/>
  <c r="J928" i="5"/>
  <c r="H928" i="5"/>
  <c r="AB988" i="5"/>
  <c r="T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T1076" i="5"/>
  <c r="S1076" i="5"/>
  <c r="T804" i="5"/>
  <c r="S806" i="5"/>
  <c r="J809" i="5"/>
  <c r="T811"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T815"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T868" i="5"/>
  <c r="S868" i="5"/>
  <c r="AB896" i="5"/>
  <c r="AB907" i="5"/>
  <c r="I914" i="5"/>
  <c r="AB917" i="5"/>
  <c r="I924" i="5"/>
  <c r="X924" i="5"/>
  <c r="J924" i="5"/>
  <c r="H924" i="5"/>
  <c r="F924" i="5"/>
  <c r="R924" i="5"/>
  <c r="I960" i="5"/>
  <c r="H960" i="5"/>
  <c r="X960" i="5"/>
  <c r="J960" i="5"/>
  <c r="F960" i="5"/>
  <c r="R960" i="5"/>
  <c r="AB1028" i="5"/>
  <c r="T1028" i="5"/>
  <c r="S1028" i="5"/>
  <c r="J1068" i="5"/>
  <c r="I1068" i="5"/>
  <c r="H1068" i="5"/>
  <c r="X1068" i="5"/>
  <c r="F1068" i="5"/>
  <c r="R1068" i="5"/>
  <c r="AB1108" i="5"/>
  <c r="T1108" i="5"/>
  <c r="S1108" i="5"/>
  <c r="I815" i="5"/>
  <c r="H818" i="5"/>
  <c r="F820" i="5"/>
  <c r="X820" i="5"/>
  <c r="R820" i="5"/>
  <c r="I820" i="5"/>
  <c r="H829" i="5"/>
  <c r="X829" i="5"/>
  <c r="R829" i="5"/>
  <c r="I856" i="5"/>
  <c r="X856" i="5"/>
  <c r="R856" i="5"/>
  <c r="H856" i="5"/>
  <c r="AB858" i="5"/>
  <c r="AB862" i="5"/>
  <c r="AB870" i="5"/>
  <c r="I876" i="5"/>
  <c r="X876" i="5"/>
  <c r="H876" i="5"/>
  <c r="F876" i="5"/>
  <c r="R876" i="5"/>
  <c r="T884" i="5"/>
  <c r="S884" i="5"/>
  <c r="X886" i="5"/>
  <c r="R886" i="5"/>
  <c r="I886" i="5"/>
  <c r="H886" i="5"/>
  <c r="F886" i="5"/>
  <c r="X895" i="5"/>
  <c r="R895" i="5"/>
  <c r="J895" i="5"/>
  <c r="I895" i="5"/>
  <c r="F895" i="5"/>
  <c r="I904" i="5"/>
  <c r="X904" i="5"/>
  <c r="F904" i="5"/>
  <c r="R904" i="5"/>
  <c r="H904" i="5"/>
  <c r="T912" i="5"/>
  <c r="S912" i="5"/>
  <c r="R921" i="5"/>
  <c r="I921" i="5"/>
  <c r="H921" i="5"/>
  <c r="X921" i="5"/>
  <c r="AB927" i="5"/>
  <c r="I948" i="5"/>
  <c r="X948" i="5"/>
  <c r="R948" i="5"/>
  <c r="J948" i="5"/>
  <c r="H948" i="5"/>
  <c r="F948" i="5"/>
  <c r="I964" i="5"/>
  <c r="H964" i="5"/>
  <c r="X964" i="5"/>
  <c r="F964" i="5"/>
  <c r="R964" i="5"/>
  <c r="J964" i="5"/>
  <c r="AB968" i="5"/>
  <c r="T968" i="5"/>
  <c r="S968" i="5"/>
  <c r="AB1060" i="5"/>
  <c r="T1060" i="5"/>
  <c r="S1060" i="5"/>
  <c r="AB809" i="5"/>
  <c r="T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T996" i="5"/>
  <c r="X1013" i="5"/>
  <c r="AB1124" i="5"/>
  <c r="T1124" i="5"/>
  <c r="S1124" i="5"/>
  <c r="AB1152" i="5"/>
  <c r="AB1354" i="5"/>
  <c r="T1354" i="5"/>
  <c r="S1354" i="5"/>
  <c r="T817" i="5"/>
  <c r="T821" i="5"/>
  <c r="T825" i="5"/>
  <c r="T829" i="5"/>
  <c r="T833" i="5"/>
  <c r="T837" i="5"/>
  <c r="T841" i="5"/>
  <c r="T845" i="5"/>
  <c r="T849"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T1012" i="5"/>
  <c r="AB1019" i="5"/>
  <c r="R1025" i="5"/>
  <c r="J1025" i="5"/>
  <c r="I1025" i="5"/>
  <c r="F1025" i="5"/>
  <c r="X1025" i="5"/>
  <c r="R1121" i="5"/>
  <c r="J1121" i="5"/>
  <c r="I1121" i="5"/>
  <c r="H1121" i="5"/>
  <c r="F1121" i="5"/>
  <c r="X1121" i="5"/>
  <c r="AB1142" i="5"/>
  <c r="T1142" i="5"/>
  <c r="S1142" i="5"/>
  <c r="AB1143" i="5"/>
  <c r="AB1455" i="5"/>
  <c r="T1455" i="5"/>
  <c r="S1455" i="5"/>
  <c r="AB964" i="5"/>
  <c r="T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T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T1004" i="5"/>
  <c r="J1008" i="5"/>
  <c r="I1008" i="5"/>
  <c r="H1008" i="5"/>
  <c r="X1008" i="5"/>
  <c r="R1013" i="5"/>
  <c r="J1013" i="5"/>
  <c r="I1013" i="5"/>
  <c r="H1013" i="5"/>
  <c r="F1013" i="5"/>
  <c r="AB1020" i="5"/>
  <c r="T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T960" i="5"/>
  <c r="AB980" i="5"/>
  <c r="T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T944"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T1135" i="5"/>
  <c r="S1135" i="5"/>
  <c r="H1198" i="5"/>
  <c r="R1198" i="5"/>
  <c r="J1198" i="5"/>
  <c r="F1198" i="5"/>
  <c r="X1198" i="5"/>
  <c r="I1198" i="5"/>
  <c r="H1239" i="5"/>
  <c r="AB1257" i="5"/>
  <c r="S1417" i="5"/>
  <c r="T1417" i="5"/>
  <c r="AB1417" i="5"/>
  <c r="AB900" i="5"/>
  <c r="AB905" i="5"/>
  <c r="AB916" i="5"/>
  <c r="AB921" i="5"/>
  <c r="R933" i="5"/>
  <c r="I933" i="5"/>
  <c r="X934" i="5"/>
  <c r="R934" i="5"/>
  <c r="I934" i="5"/>
  <c r="J934" i="5"/>
  <c r="X947" i="5"/>
  <c r="R947" i="5"/>
  <c r="AB956" i="5"/>
  <c r="T956" i="5"/>
  <c r="S964" i="5"/>
  <c r="R965" i="5"/>
  <c r="J965" i="5"/>
  <c r="I965" i="5"/>
  <c r="F965" i="5"/>
  <c r="I968" i="5"/>
  <c r="H968" i="5"/>
  <c r="X968" i="5"/>
  <c r="I972" i="5"/>
  <c r="H972" i="5"/>
  <c r="X972"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T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T1399" i="5"/>
  <c r="S1399" i="5"/>
  <c r="AB1415" i="5"/>
  <c r="T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T1157" i="5"/>
  <c r="AB1157" i="5"/>
  <c r="S1157" i="5"/>
  <c r="J1159" i="5"/>
  <c r="I1159" i="5"/>
  <c r="R1159" i="5"/>
  <c r="H1159" i="5"/>
  <c r="F1159" i="5"/>
  <c r="T1181" i="5"/>
  <c r="AB1181" i="5"/>
  <c r="R1184" i="5"/>
  <c r="I1184" i="5"/>
  <c r="H1184" i="5"/>
  <c r="F1184" i="5"/>
  <c r="AB1186" i="5"/>
  <c r="S1186" i="5"/>
  <c r="T1193" i="5"/>
  <c r="S1193" i="5"/>
  <c r="J1199" i="5"/>
  <c r="I1199" i="5"/>
  <c r="R1199" i="5"/>
  <c r="H1199" i="5"/>
  <c r="F1199" i="5"/>
  <c r="AB1207" i="5"/>
  <c r="S1207" i="5"/>
  <c r="X1216" i="5"/>
  <c r="H1218" i="5"/>
  <c r="R1218" i="5"/>
  <c r="J1218" i="5"/>
  <c r="I1218" i="5"/>
  <c r="X1218" i="5"/>
  <c r="T1221" i="5"/>
  <c r="AB1221" i="5"/>
  <c r="S1221" i="5"/>
  <c r="AB1243" i="5"/>
  <c r="AB1251" i="5"/>
  <c r="AB1412" i="5"/>
  <c r="S1412" i="5"/>
  <c r="R1536" i="5"/>
  <c r="J1536" i="5"/>
  <c r="I1536" i="5"/>
  <c r="H1536" i="5"/>
  <c r="F1536" i="5"/>
  <c r="X1536" i="5"/>
  <c r="R1544" i="5"/>
  <c r="J1544" i="5"/>
  <c r="I1544" i="5"/>
  <c r="H1544" i="5"/>
  <c r="F1544" i="5"/>
  <c r="X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X1148" i="5"/>
  <c r="T1186"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T1133" i="5"/>
  <c r="AB1133" i="5"/>
  <c r="X1141" i="5"/>
  <c r="R1141" i="5"/>
  <c r="J1141" i="5"/>
  <c r="I1141" i="5"/>
  <c r="X1147" i="5"/>
  <c r="R1150" i="5"/>
  <c r="J1150" i="5"/>
  <c r="I1150" i="5"/>
  <c r="F1150" i="5"/>
  <c r="AB1154" i="5"/>
  <c r="S1154" i="5"/>
  <c r="T1161" i="5"/>
  <c r="S1161" i="5"/>
  <c r="J1167" i="5"/>
  <c r="I1167" i="5"/>
  <c r="R1167" i="5"/>
  <c r="H1167" i="5"/>
  <c r="F1167" i="5"/>
  <c r="AB1175" i="5"/>
  <c r="S1175" i="5"/>
  <c r="H1186" i="5"/>
  <c r="R1186" i="5"/>
  <c r="J1186" i="5"/>
  <c r="I1186" i="5"/>
  <c r="X1186" i="5"/>
  <c r="T1189" i="5"/>
  <c r="AB1189" i="5"/>
  <c r="S1189" i="5"/>
  <c r="J1191" i="5"/>
  <c r="I1191" i="5"/>
  <c r="R1191" i="5"/>
  <c r="H1191" i="5"/>
  <c r="F1191" i="5"/>
  <c r="T1213" i="5"/>
  <c r="AB1213" i="5"/>
  <c r="R1216" i="5"/>
  <c r="I1216" i="5"/>
  <c r="H1216" i="5"/>
  <c r="F1216" i="5"/>
  <c r="AB1218" i="5"/>
  <c r="S1218" i="5"/>
  <c r="T1225" i="5"/>
  <c r="S1225" i="5"/>
  <c r="AB1246" i="5"/>
  <c r="S1246" i="5"/>
  <c r="T1231" i="5"/>
  <c r="T1238" i="5"/>
  <c r="X1336" i="5"/>
  <c r="I1336" i="5"/>
  <c r="H1336" i="5"/>
  <c r="F1336" i="5"/>
  <c r="X1352" i="5"/>
  <c r="I1352" i="5"/>
  <c r="F1352" i="5"/>
  <c r="T1356" i="5"/>
  <c r="S1356" i="5"/>
  <c r="I1362" i="5"/>
  <c r="H1362" i="5"/>
  <c r="X1362" i="5"/>
  <c r="F1362" i="5"/>
  <c r="AB1366" i="5"/>
  <c r="T1366" i="5"/>
  <c r="AB1386" i="5"/>
  <c r="T1386" i="5"/>
  <c r="S1386" i="5"/>
  <c r="X1392" i="5"/>
  <c r="I1392" i="5"/>
  <c r="R1392" i="5"/>
  <c r="J1392" i="5"/>
  <c r="H1392" i="5"/>
  <c r="R1395" i="5"/>
  <c r="J1395" i="5"/>
  <c r="X1395" i="5"/>
  <c r="S1401" i="5"/>
  <c r="AB1401" i="5"/>
  <c r="T1401" i="5"/>
  <c r="H1423" i="5"/>
  <c r="X1423" i="5"/>
  <c r="F1423" i="5"/>
  <c r="R1423" i="5"/>
  <c r="I1423" i="5"/>
  <c r="J1477" i="5"/>
  <c r="I1477" i="5"/>
  <c r="F1477" i="5"/>
  <c r="X1477" i="5"/>
  <c r="R1477" i="5"/>
  <c r="X1517" i="5"/>
  <c r="J1517" i="5"/>
  <c r="I1517" i="5"/>
  <c r="H151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T1162" i="5"/>
  <c r="H1168" i="5"/>
  <c r="F1181" i="5"/>
  <c r="X1181" i="5"/>
  <c r="I1185" i="5"/>
  <c r="AB1191" i="5"/>
  <c r="AB1194" i="5"/>
  <c r="T1194" i="5"/>
  <c r="H1200" i="5"/>
  <c r="F1213" i="5"/>
  <c r="X1213" i="5"/>
  <c r="I1217" i="5"/>
  <c r="AB1223" i="5"/>
  <c r="J1224" i="5"/>
  <c r="AB1226" i="5"/>
  <c r="T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T1376"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T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T1170" i="5"/>
  <c r="H1181" i="5"/>
  <c r="S1183" i="5"/>
  <c r="S1190" i="5"/>
  <c r="S1197" i="5"/>
  <c r="J1200" i="5"/>
  <c r="AB1202" i="5"/>
  <c r="T1202" i="5"/>
  <c r="H1213" i="5"/>
  <c r="S1215" i="5"/>
  <c r="S1222" i="5"/>
  <c r="S1229" i="5"/>
  <c r="AB1234" i="5"/>
  <c r="T1234" i="5"/>
  <c r="H1240" i="5"/>
  <c r="H1245" i="5"/>
  <c r="S1247" i="5"/>
  <c r="T1336" i="5"/>
  <c r="AB1336" i="5"/>
  <c r="AB1338" i="5"/>
  <c r="R1343" i="5"/>
  <c r="J1343" i="5"/>
  <c r="I1343" i="5"/>
  <c r="AB1353" i="5"/>
  <c r="I1354" i="5"/>
  <c r="H1354" i="5"/>
  <c r="X1354" i="5"/>
  <c r="R1354" i="5"/>
  <c r="AB1362" i="5"/>
  <c r="T1362" i="5"/>
  <c r="R1363" i="5"/>
  <c r="J1363" i="5"/>
  <c r="X1363" i="5"/>
  <c r="S1366" i="5"/>
  <c r="X1368" i="5"/>
  <c r="I1368" i="5"/>
  <c r="F1368" i="5"/>
  <c r="T1372" i="5"/>
  <c r="S1372" i="5"/>
  <c r="I1378" i="5"/>
  <c r="H1378" i="5"/>
  <c r="X1378" i="5"/>
  <c r="F1378" i="5"/>
  <c r="AB1382" i="5"/>
  <c r="T1382" i="5"/>
  <c r="J1394" i="5"/>
  <c r="I1395" i="5"/>
  <c r="AB1435" i="5"/>
  <c r="T1435" i="5"/>
  <c r="S1435" i="5"/>
  <c r="F1441" i="5"/>
  <c r="J1445" i="5"/>
  <c r="I1445" i="5"/>
  <c r="F1445" i="5"/>
  <c r="X1445" i="5"/>
  <c r="R1445" i="5"/>
  <c r="F1458" i="5"/>
  <c r="R1458" i="5"/>
  <c r="X1458" i="5"/>
  <c r="J1458" i="5"/>
  <c r="I1458" i="5"/>
  <c r="H1458" i="5"/>
  <c r="R1528" i="5"/>
  <c r="J1528" i="5"/>
  <c r="H1528" i="5"/>
  <c r="I1528" i="5"/>
  <c r="X1528" i="5"/>
  <c r="J1534" i="5"/>
  <c r="T1548" i="5"/>
  <c r="S1548" i="5"/>
  <c r="AB1548" i="5"/>
  <c r="S1137" i="5"/>
  <c r="S1139" i="5"/>
  <c r="S1146" i="5"/>
  <c r="S1153" i="5"/>
  <c r="T1158" i="5"/>
  <c r="F1177" i="5"/>
  <c r="X1177" i="5"/>
  <c r="AB1177" i="5"/>
  <c r="T1190" i="5"/>
  <c r="F1209" i="5"/>
  <c r="X1209" i="5"/>
  <c r="AB1209" i="5"/>
  <c r="T1222" i="5"/>
  <c r="I1240" i="5"/>
  <c r="F1241" i="5"/>
  <c r="X1241" i="5"/>
  <c r="AB1241" i="5"/>
  <c r="X1356" i="5"/>
  <c r="I1356" i="5"/>
  <c r="H1356" i="5"/>
  <c r="F1356" i="5"/>
  <c r="I1366" i="5"/>
  <c r="H1366" i="5"/>
  <c r="X1366" i="5"/>
  <c r="R1366" i="5"/>
  <c r="J1366" i="5"/>
  <c r="T1392" i="5"/>
  <c r="S1392" i="5"/>
  <c r="AB1398" i="5"/>
  <c r="T1398" i="5"/>
  <c r="S1398" i="5"/>
  <c r="H1407" i="5"/>
  <c r="X1407" i="5"/>
  <c r="F1407" i="5"/>
  <c r="AB1413" i="5"/>
  <c r="H1415" i="5"/>
  <c r="X1415" i="5"/>
  <c r="F1415" i="5"/>
  <c r="R1415" i="5"/>
  <c r="J1415" i="5"/>
  <c r="I1415" i="5"/>
  <c r="I1417" i="5"/>
  <c r="J1417" i="5"/>
  <c r="H1417" i="5"/>
  <c r="X1417" i="5"/>
  <c r="R1417" i="5"/>
  <c r="F1417" i="5"/>
  <c r="AB1427" i="5"/>
  <c r="T1427" i="5"/>
  <c r="S1427" i="5"/>
  <c r="J1461" i="5"/>
  <c r="I1461" i="5"/>
  <c r="R1461" i="5"/>
  <c r="F1461" i="5"/>
  <c r="X1461" i="5"/>
  <c r="AB1472" i="5"/>
  <c r="T1472" i="5"/>
  <c r="S1472" i="5"/>
  <c r="J1473" i="5"/>
  <c r="I1473" i="5"/>
  <c r="X1473" i="5"/>
  <c r="R1473" i="5"/>
  <c r="H1473" i="5"/>
  <c r="F1473" i="5"/>
  <c r="F1482" i="5"/>
  <c r="R1482" i="5"/>
  <c r="I1482" i="5"/>
  <c r="H1482" i="5"/>
  <c r="J1482" i="5"/>
  <c r="X1541" i="5"/>
  <c r="R1541" i="5"/>
  <c r="J1541" i="5"/>
  <c r="I1541" i="5"/>
  <c r="H1541" i="5"/>
  <c r="F1541" i="5"/>
  <c r="AB1641" i="5"/>
  <c r="T1641" i="5"/>
  <c r="S1641" i="5"/>
  <c r="F1135" i="5"/>
  <c r="F1151" i="5"/>
  <c r="S1159" i="5"/>
  <c r="F1160" i="5"/>
  <c r="I1164" i="5"/>
  <c r="F1165" i="5"/>
  <c r="X1165" i="5"/>
  <c r="AB1165" i="5"/>
  <c r="S1173" i="5"/>
  <c r="AB1178" i="5"/>
  <c r="T1178" i="5"/>
  <c r="J1181" i="5"/>
  <c r="H1189" i="5"/>
  <c r="S1191" i="5"/>
  <c r="I1196" i="5"/>
  <c r="F1197" i="5"/>
  <c r="AB1197" i="5"/>
  <c r="S1205" i="5"/>
  <c r="AB1210" i="5"/>
  <c r="T1210" i="5"/>
  <c r="J1213" i="5"/>
  <c r="S1223" i="5"/>
  <c r="F1224" i="5"/>
  <c r="I1228" i="5"/>
  <c r="F1229" i="5"/>
  <c r="X1229" i="5"/>
  <c r="AB1229" i="5"/>
  <c r="S1237" i="5"/>
  <c r="J1240" i="5"/>
  <c r="AB1242" i="5"/>
  <c r="T1242" i="5"/>
  <c r="J1245" i="5"/>
  <c r="F1335" i="5"/>
  <c r="J1336" i="5"/>
  <c r="X1340" i="5"/>
  <c r="I1340" i="5"/>
  <c r="R1340" i="5"/>
  <c r="T1344" i="5"/>
  <c r="AB1344" i="5"/>
  <c r="AB1346" i="5"/>
  <c r="AB1350" i="5"/>
  <c r="T1350" i="5"/>
  <c r="I1351" i="5"/>
  <c r="H1352" i="5"/>
  <c r="J1362" i="5"/>
  <c r="H1363" i="5"/>
  <c r="AB1370" i="5"/>
  <c r="T1370" i="5"/>
  <c r="S1370" i="5"/>
  <c r="X1376" i="5"/>
  <c r="I1376" i="5"/>
  <c r="R1376" i="5"/>
  <c r="J1376" i="5"/>
  <c r="H1376" i="5"/>
  <c r="AB1377" i="5"/>
  <c r="H1411" i="5"/>
  <c r="X1411" i="5"/>
  <c r="R1411" i="5"/>
  <c r="I1411" i="5"/>
  <c r="F1411" i="5"/>
  <c r="AB1419" i="5"/>
  <c r="T1419" i="5"/>
  <c r="S1419" i="5"/>
  <c r="S1433" i="5"/>
  <c r="T1433" i="5"/>
  <c r="X1482" i="5"/>
  <c r="X1497" i="5"/>
  <c r="J1497" i="5"/>
  <c r="I1497" i="5"/>
  <c r="R1497" i="5"/>
  <c r="H1497" i="5"/>
  <c r="R1508" i="5"/>
  <c r="J1508" i="5"/>
  <c r="H1508" i="5"/>
  <c r="X1508" i="5"/>
  <c r="F1508" i="5"/>
  <c r="AB1531" i="5"/>
  <c r="T1531" i="5"/>
  <c r="S1531" i="5"/>
  <c r="X1540" i="5"/>
  <c r="S1141" i="5"/>
  <c r="AB1166" i="5"/>
  <c r="T1166" i="5"/>
  <c r="F1185" i="5"/>
  <c r="X1185" i="5"/>
  <c r="AB1185" i="5"/>
  <c r="AB1198" i="5"/>
  <c r="T1198" i="5"/>
  <c r="F1217" i="5"/>
  <c r="X1217" i="5"/>
  <c r="AB1217" i="5"/>
  <c r="AB1230" i="5"/>
  <c r="T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T1360" i="5"/>
  <c r="S1360" i="5"/>
  <c r="R1362" i="5"/>
  <c r="AB1369" i="5"/>
  <c r="I1370" i="5"/>
  <c r="H1370" i="5"/>
  <c r="X1370" i="5"/>
  <c r="R1370" i="5"/>
  <c r="AB1378" i="5"/>
  <c r="T1378" i="5"/>
  <c r="R1379" i="5"/>
  <c r="J1379" i="5"/>
  <c r="X1379" i="5"/>
  <c r="T1388" i="5"/>
  <c r="S1388" i="5"/>
  <c r="F1392" i="5"/>
  <c r="I1394" i="5"/>
  <c r="H1394" i="5"/>
  <c r="X1394" i="5"/>
  <c r="F1394" i="5"/>
  <c r="S1425" i="5"/>
  <c r="T1425" i="5"/>
  <c r="AB1440" i="5"/>
  <c r="T1440" i="5"/>
  <c r="S1440" i="5"/>
  <c r="J1441" i="5"/>
  <c r="I1441" i="5"/>
  <c r="X1441" i="5"/>
  <c r="R1441" i="5"/>
  <c r="H1441" i="5"/>
  <c r="AB1451" i="5"/>
  <c r="T1451" i="5"/>
  <c r="S1451" i="5"/>
  <c r="J1452" i="5"/>
  <c r="H1452" i="5"/>
  <c r="R1452" i="5"/>
  <c r="X1452" i="5"/>
  <c r="F1452" i="5"/>
  <c r="R1480" i="5"/>
  <c r="J1480" i="5"/>
  <c r="H1480" i="5"/>
  <c r="I1480" i="5"/>
  <c r="F1480" i="5"/>
  <c r="X1480" i="5"/>
  <c r="R1492" i="5"/>
  <c r="J1492" i="5"/>
  <c r="H1492" i="5"/>
  <c r="X1492" i="5"/>
  <c r="I1492" i="5"/>
  <c r="F1492" i="5"/>
  <c r="AB1499" i="5"/>
  <c r="T1499" i="5"/>
  <c r="S1499" i="5"/>
  <c r="AB1503" i="5"/>
  <c r="T1503" i="5"/>
  <c r="S1503" i="5"/>
  <c r="T1505" i="5"/>
  <c r="S1505" i="5"/>
  <c r="AB1505" i="5"/>
  <c r="F1514" i="5"/>
  <c r="R1514" i="5"/>
  <c r="I1514" i="5"/>
  <c r="H1514" i="5"/>
  <c r="F1517" i="5"/>
  <c r="X1529"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X1474" i="5"/>
  <c r="T1509" i="5"/>
  <c r="S1509" i="5"/>
  <c r="AB1509" i="5"/>
  <c r="T1521" i="5"/>
  <c r="S1521" i="5"/>
  <c r="X1548" i="5"/>
  <c r="J1548" i="5"/>
  <c r="I1548" i="5"/>
  <c r="H1548" i="5"/>
  <c r="F1548" i="5"/>
  <c r="R1548" i="5"/>
  <c r="J1755" i="5"/>
  <c r="I1755" i="5"/>
  <c r="H1755" i="5"/>
  <c r="X1755" i="5"/>
  <c r="R1755" i="5"/>
  <c r="F1755" i="5"/>
  <c r="T1352" i="5"/>
  <c r="S1352" i="5"/>
  <c r="T1368" i="5"/>
  <c r="S1368" i="5"/>
  <c r="T1384" i="5"/>
  <c r="S1384" i="5"/>
  <c r="AB1414" i="5"/>
  <c r="AB1423" i="5"/>
  <c r="T1423" i="5"/>
  <c r="S1423" i="5"/>
  <c r="AB1431" i="5"/>
  <c r="T1431" i="5"/>
  <c r="S1431" i="5"/>
  <c r="AB1439" i="5"/>
  <c r="T1439" i="5"/>
  <c r="S1439" i="5"/>
  <c r="F1442" i="5"/>
  <c r="R1442" i="5"/>
  <c r="J1442" i="5"/>
  <c r="X1442" i="5"/>
  <c r="AB1452" i="5"/>
  <c r="S1452" i="5"/>
  <c r="S1461" i="5"/>
  <c r="T1461" i="5"/>
  <c r="AB1461" i="5"/>
  <c r="X1462" i="5"/>
  <c r="S1473" i="5"/>
  <c r="AB1473" i="5"/>
  <c r="H1474" i="5"/>
  <c r="F1478" i="5"/>
  <c r="R1478" i="5"/>
  <c r="H1478" i="5"/>
  <c r="F1481" i="5"/>
  <c r="X1485" i="5"/>
  <c r="J1485" i="5"/>
  <c r="I1485" i="5"/>
  <c r="H1485" i="5"/>
  <c r="AB1487" i="5"/>
  <c r="T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T1358" i="5"/>
  <c r="AB1363" i="5"/>
  <c r="X1364" i="5"/>
  <c r="I1364" i="5"/>
  <c r="AB1374" i="5"/>
  <c r="T1374" i="5"/>
  <c r="AB1379" i="5"/>
  <c r="AB1390" i="5"/>
  <c r="T1390" i="5"/>
  <c r="AB1395" i="5"/>
  <c r="X1396" i="5"/>
  <c r="I1396" i="5"/>
  <c r="I1401" i="5"/>
  <c r="J1401" i="5"/>
  <c r="H1401" i="5"/>
  <c r="X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X1511" i="5"/>
  <c r="R1511" i="5"/>
  <c r="J1511" i="5"/>
  <c r="AB1515" i="5"/>
  <c r="T1515" i="5"/>
  <c r="R1524" i="5"/>
  <c r="J1524" i="5"/>
  <c r="H1524" i="5"/>
  <c r="X1524" i="5"/>
  <c r="X1533" i="5"/>
  <c r="J1533" i="5"/>
  <c r="I1533" i="5"/>
  <c r="H1533"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AB1456" i="5"/>
  <c r="T1456" i="5"/>
  <c r="S1456" i="5"/>
  <c r="J1462" i="5"/>
  <c r="X1481" i="5"/>
  <c r="J1481" i="5"/>
  <c r="I1481" i="5"/>
  <c r="R1481" i="5"/>
  <c r="H1481" i="5"/>
  <c r="F1486" i="5"/>
  <c r="R1486" i="5"/>
  <c r="H1486" i="5"/>
  <c r="X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X1451" i="5"/>
  <c r="J1453" i="5"/>
  <c r="I1453" i="5"/>
  <c r="AB1479" i="5"/>
  <c r="T1479" i="5"/>
  <c r="T1481" i="5"/>
  <c r="S1481" i="5"/>
  <c r="AB1481" i="5"/>
  <c r="X1489" i="5"/>
  <c r="J1489" i="5"/>
  <c r="I1489" i="5"/>
  <c r="I1503" i="5"/>
  <c r="H1503" i="5"/>
  <c r="F1503" i="5"/>
  <c r="X1503" i="5"/>
  <c r="F1506" i="5"/>
  <c r="R1506" i="5"/>
  <c r="AB1507" i="5"/>
  <c r="T1507" i="5"/>
  <c r="T1513" i="5"/>
  <c r="S1513" i="5"/>
  <c r="AB1513" i="5"/>
  <c r="X1521" i="5"/>
  <c r="J1521" i="5"/>
  <c r="I1521" i="5"/>
  <c r="AB1625" i="5"/>
  <c r="T1625" i="5"/>
  <c r="S1625" i="5"/>
  <c r="AB1697" i="5"/>
  <c r="T1697" i="5"/>
  <c r="S1697" i="5"/>
  <c r="T2469" i="5"/>
  <c r="AB2469" i="5"/>
  <c r="S2469" i="5"/>
  <c r="J1405" i="5"/>
  <c r="J1413" i="5"/>
  <c r="J1421" i="5"/>
  <c r="X1422" i="5"/>
  <c r="AB1422" i="5"/>
  <c r="J1429" i="5"/>
  <c r="X1430" i="5"/>
  <c r="AB1430" i="5"/>
  <c r="X1438" i="5"/>
  <c r="AB1438" i="5"/>
  <c r="AB1443" i="5"/>
  <c r="T1443" i="5"/>
  <c r="AB1444" i="5"/>
  <c r="H1447" i="5"/>
  <c r="F1447" i="5"/>
  <c r="X1447" i="5"/>
  <c r="J1449" i="5"/>
  <c r="I1449" i="5"/>
  <c r="F1466" i="5"/>
  <c r="R1466" i="5"/>
  <c r="AB1475" i="5"/>
  <c r="T1475" i="5"/>
  <c r="AB1476" i="5"/>
  <c r="H1479" i="5"/>
  <c r="F1479" i="5"/>
  <c r="X1479" i="5"/>
  <c r="AB1484" i="5"/>
  <c r="T1485" i="5"/>
  <c r="S1485" i="5"/>
  <c r="AB1485" i="5"/>
  <c r="X1506"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T1665" i="5"/>
  <c r="S1665" i="5"/>
  <c r="AB1673" i="5"/>
  <c r="T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T1463" i="5"/>
  <c r="J1464" i="5"/>
  <c r="H1464" i="5"/>
  <c r="H1467" i="5"/>
  <c r="F1467" i="5"/>
  <c r="X1467" i="5"/>
  <c r="J1469" i="5"/>
  <c r="I1469" i="5"/>
  <c r="I1487" i="5"/>
  <c r="H1487" i="5"/>
  <c r="F1487" i="5"/>
  <c r="X1487" i="5"/>
  <c r="F1489" i="5"/>
  <c r="F1490" i="5"/>
  <c r="R1490" i="5"/>
  <c r="AB1491" i="5"/>
  <c r="T1491" i="5"/>
  <c r="T1497" i="5"/>
  <c r="S1497" i="5"/>
  <c r="AB1497" i="5"/>
  <c r="X1505" i="5"/>
  <c r="J1505" i="5"/>
  <c r="I1505" i="5"/>
  <c r="J1506" i="5"/>
  <c r="I1519" i="5"/>
  <c r="H1519" i="5"/>
  <c r="F1519" i="5"/>
  <c r="X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T1459" i="5"/>
  <c r="AB1460" i="5"/>
  <c r="J1465" i="5"/>
  <c r="I1465" i="5"/>
  <c r="I1466" i="5"/>
  <c r="R1479" i="5"/>
  <c r="X1490" i="5"/>
  <c r="I1491" i="5"/>
  <c r="H1491" i="5"/>
  <c r="F1491" i="5"/>
  <c r="X1491" i="5"/>
  <c r="F1494" i="5"/>
  <c r="R1494" i="5"/>
  <c r="AB1495" i="5"/>
  <c r="T1495" i="5"/>
  <c r="AB1500" i="5"/>
  <c r="T1501" i="5"/>
  <c r="S1501" i="5"/>
  <c r="AB1501" i="5"/>
  <c r="S1507" i="5"/>
  <c r="J1510" i="5"/>
  <c r="X1522" i="5"/>
  <c r="I1523" i="5"/>
  <c r="H1523" i="5"/>
  <c r="F1523" i="5"/>
  <c r="X1523" i="5"/>
  <c r="F1526" i="5"/>
  <c r="R1526" i="5"/>
  <c r="AB1527" i="5"/>
  <c r="T1527" i="5"/>
  <c r="AB1532" i="5"/>
  <c r="T1533" i="5"/>
  <c r="S1533" i="5"/>
  <c r="AB1533" i="5"/>
  <c r="F1537" i="5"/>
  <c r="F1538" i="5"/>
  <c r="X1538" i="5"/>
  <c r="R1538" i="5"/>
  <c r="S1543" i="5"/>
  <c r="AB1618" i="5"/>
  <c r="AB1622" i="5"/>
  <c r="AB1637" i="5"/>
  <c r="T1637" i="5"/>
  <c r="S1637" i="5"/>
  <c r="AB1654" i="5"/>
  <c r="AB1669" i="5"/>
  <c r="T1669" i="5"/>
  <c r="S1669" i="5"/>
  <c r="X1675" i="5"/>
  <c r="R1675" i="5"/>
  <c r="J1675" i="5"/>
  <c r="I1675" i="5"/>
  <c r="H1675" i="5"/>
  <c r="AB1686" i="5"/>
  <c r="AB1701" i="5"/>
  <c r="T1701" i="5"/>
  <c r="S1701" i="5"/>
  <c r="AB1718" i="5"/>
  <c r="R1740" i="5"/>
  <c r="J1740" i="5"/>
  <c r="I1740" i="5"/>
  <c r="H1740" i="5"/>
  <c r="F1740" i="5"/>
  <c r="J1767" i="5"/>
  <c r="I1767" i="5"/>
  <c r="H1767" i="5"/>
  <c r="X1767" i="5"/>
  <c r="F1767" i="5"/>
  <c r="R1772" i="5"/>
  <c r="J1772" i="5"/>
  <c r="I1772" i="5"/>
  <c r="H1772" i="5"/>
  <c r="F1772" i="5"/>
  <c r="X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X1655" i="5"/>
  <c r="R1655" i="5"/>
  <c r="J1655" i="5"/>
  <c r="I1655" i="5"/>
  <c r="H1655" i="5"/>
  <c r="AB1681" i="5"/>
  <c r="T1681" i="5"/>
  <c r="S1681" i="5"/>
  <c r="F1703" i="5"/>
  <c r="AB1713" i="5"/>
  <c r="T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X1691" i="5"/>
  <c r="R1691" i="5"/>
  <c r="J1691" i="5"/>
  <c r="I1691" i="5"/>
  <c r="H1691" i="5"/>
  <c r="AB1717" i="5"/>
  <c r="T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T1657" i="5"/>
  <c r="S1657" i="5"/>
  <c r="X1663" i="5"/>
  <c r="AB1674" i="5"/>
  <c r="AB1689" i="5"/>
  <c r="T1689" i="5"/>
  <c r="S1689" i="5"/>
  <c r="AB1706" i="5"/>
  <c r="AB1721" i="5"/>
  <c r="T1721" i="5"/>
  <c r="S1721" i="5"/>
  <c r="X1727" i="5"/>
  <c r="R1727" i="5"/>
  <c r="J1727" i="5"/>
  <c r="I1727" i="5"/>
  <c r="H1727" i="5"/>
  <c r="X1740" i="5"/>
  <c r="T1743" i="5"/>
  <c r="S1743" i="5"/>
  <c r="AB1743" i="5"/>
  <c r="H1748" i="5"/>
  <c r="AB1909" i="5"/>
  <c r="T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T1618" i="5"/>
  <c r="X1620" i="5"/>
  <c r="R1620" i="5"/>
  <c r="J1620" i="5"/>
  <c r="T1622" i="5"/>
  <c r="AB1626" i="5"/>
  <c r="AB1629" i="5"/>
  <c r="T1629" i="5"/>
  <c r="S1629" i="5"/>
  <c r="X1635" i="5"/>
  <c r="R1635" i="5"/>
  <c r="J1635" i="5"/>
  <c r="I1635" i="5"/>
  <c r="H1635" i="5"/>
  <c r="AB1646" i="5"/>
  <c r="AB1661" i="5"/>
  <c r="T1661" i="5"/>
  <c r="S1661" i="5"/>
  <c r="AB1678" i="5"/>
  <c r="AB1693" i="5"/>
  <c r="T1693" i="5"/>
  <c r="S1693" i="5"/>
  <c r="AB1725" i="5"/>
  <c r="T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T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T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T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T1901" i="5"/>
  <c r="S1901" i="5"/>
  <c r="T1952"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T1885" i="5"/>
  <c r="S1885" i="5"/>
  <c r="S1737" i="5"/>
  <c r="S1745" i="5"/>
  <c r="F1751" i="5"/>
  <c r="H1757" i="5"/>
  <c r="AB1762" i="5"/>
  <c r="AB1767" i="5"/>
  <c r="T1767" i="5"/>
  <c r="T1819"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X1817" i="5"/>
  <c r="T1843" i="5"/>
  <c r="S1843" i="5"/>
  <c r="AB1843" i="5"/>
  <c r="T1847" i="5"/>
  <c r="S1847" i="5"/>
  <c r="AB1847" i="5"/>
  <c r="T1851" i="5"/>
  <c r="S1851" i="5"/>
  <c r="AB1851" i="5"/>
  <c r="R1910" i="5"/>
  <c r="J1910" i="5"/>
  <c r="H1910" i="5"/>
  <c r="I1910" i="5"/>
  <c r="F1910" i="5"/>
  <c r="X1910" i="5"/>
  <c r="R1942" i="5"/>
  <c r="J1942" i="5"/>
  <c r="I1942" i="5"/>
  <c r="H1942" i="5"/>
  <c r="F1942" i="5"/>
  <c r="X1942" i="5"/>
  <c r="S1733" i="5"/>
  <c r="S1735" i="5"/>
  <c r="AB1754" i="5"/>
  <c r="AB1759" i="5"/>
  <c r="T1759" i="5"/>
  <c r="J1763" i="5"/>
  <c r="I1763" i="5"/>
  <c r="H1763" i="5"/>
  <c r="X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T1844" i="5"/>
  <c r="AB1848" i="5"/>
  <c r="S1848" i="5"/>
  <c r="T1848" i="5"/>
  <c r="AB1893" i="5"/>
  <c r="T1893" i="5"/>
  <c r="S1893" i="5"/>
  <c r="S1811" i="5"/>
  <c r="S1815" i="5"/>
  <c r="J1823" i="5"/>
  <c r="R1835" i="5"/>
  <c r="X1862" i="5"/>
  <c r="R1862" i="5"/>
  <c r="J1862" i="5"/>
  <c r="I1862" i="5"/>
  <c r="H1862" i="5"/>
  <c r="AB1864" i="5"/>
  <c r="T1864" i="5"/>
  <c r="S1864" i="5"/>
  <c r="R1906" i="5"/>
  <c r="H1906" i="5"/>
  <c r="J1906" i="5"/>
  <c r="I1906" i="5"/>
  <c r="F1906" i="5"/>
  <c r="X1906" i="5"/>
  <c r="R1922" i="5"/>
  <c r="J1922" i="5"/>
  <c r="H1922" i="5"/>
  <c r="I1922" i="5"/>
  <c r="F1922" i="5"/>
  <c r="X1922" i="5"/>
  <c r="AB1956" i="5"/>
  <c r="T1956" i="5"/>
  <c r="S1956" i="5"/>
  <c r="X200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X2103" i="5"/>
  <c r="F2137" i="5"/>
  <c r="X2137" i="5"/>
  <c r="R2137" i="5"/>
  <c r="J2137" i="5"/>
  <c r="I2137" i="5"/>
  <c r="H2137" i="5"/>
  <c r="T1762" i="5"/>
  <c r="T1766" i="5"/>
  <c r="T1770" i="5"/>
  <c r="T1774" i="5"/>
  <c r="S1808" i="5"/>
  <c r="AB1815" i="5"/>
  <c r="S1816" i="5"/>
  <c r="AB1820" i="5"/>
  <c r="S1823" i="5"/>
  <c r="T1828" i="5"/>
  <c r="T1835" i="5"/>
  <c r="S1835" i="5"/>
  <c r="AB1835" i="5"/>
  <c r="T1836" i="5"/>
  <c r="AB1840" i="5"/>
  <c r="X1943" i="5"/>
  <c r="R1943" i="5"/>
  <c r="J1943" i="5"/>
  <c r="I1943" i="5"/>
  <c r="H1943" i="5"/>
  <c r="F1943" i="5"/>
  <c r="X1994" i="5"/>
  <c r="R1994" i="5"/>
  <c r="J1994" i="5"/>
  <c r="I1994" i="5"/>
  <c r="H1994" i="5"/>
  <c r="F1994" i="5"/>
  <c r="AB2020" i="5"/>
  <c r="T2020" i="5"/>
  <c r="S2020" i="5"/>
  <c r="R2083" i="5"/>
  <c r="J2083" i="5"/>
  <c r="I2083" i="5"/>
  <c r="H2083" i="5"/>
  <c r="F2083" i="5"/>
  <c r="X2083" i="5"/>
  <c r="F1815" i="5"/>
  <c r="T1816" i="5"/>
  <c r="AB1825" i="5"/>
  <c r="X1835" i="5"/>
  <c r="X1842" i="5"/>
  <c r="R1842" i="5"/>
  <c r="J1842" i="5"/>
  <c r="X1846" i="5"/>
  <c r="R1846" i="5"/>
  <c r="J1846" i="5"/>
  <c r="H1846" i="5"/>
  <c r="X1850" i="5"/>
  <c r="R1850" i="5"/>
  <c r="J1850" i="5"/>
  <c r="H1850" i="5"/>
  <c r="AB1853" i="5"/>
  <c r="T1855" i="5"/>
  <c r="S1855" i="5"/>
  <c r="AB1917" i="5"/>
  <c r="T1917" i="5"/>
  <c r="S1917" i="5"/>
  <c r="X1974" i="5"/>
  <c r="R1974" i="5"/>
  <c r="J1974" i="5"/>
  <c r="I1974" i="5"/>
  <c r="H1974" i="5"/>
  <c r="F1974" i="5"/>
  <c r="AB2033" i="5"/>
  <c r="AB2082" i="5"/>
  <c r="T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T1929" i="5"/>
  <c r="S1929" i="5"/>
  <c r="AB1976" i="5"/>
  <c r="T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T1913" i="5"/>
  <c r="S1913" i="5"/>
  <c r="T1940" i="5"/>
  <c r="S1940" i="5"/>
  <c r="X1962" i="5"/>
  <c r="R1962" i="5"/>
  <c r="J1962" i="5"/>
  <c r="I1962" i="5"/>
  <c r="H1962" i="5"/>
  <c r="F1962" i="5"/>
  <c r="AB1988" i="5"/>
  <c r="T1988" i="5"/>
  <c r="S1988" i="5"/>
  <c r="X2038" i="5"/>
  <c r="R2038" i="5"/>
  <c r="J2038" i="5"/>
  <c r="I2038" i="5"/>
  <c r="H2038" i="5"/>
  <c r="F2038" i="5"/>
  <c r="X2096" i="5"/>
  <c r="R2096" i="5"/>
  <c r="J2096" i="5"/>
  <c r="H2096" i="5"/>
  <c r="F2096" i="5"/>
  <c r="F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X1907" i="5"/>
  <c r="J1907" i="5"/>
  <c r="X1911" i="5"/>
  <c r="J1911" i="5"/>
  <c r="X1915" i="5"/>
  <c r="J1915" i="5"/>
  <c r="X1919" i="5"/>
  <c r="J1919" i="5"/>
  <c r="T1932" i="5"/>
  <c r="S1932" i="5"/>
  <c r="R1934" i="5"/>
  <c r="J1934" i="5"/>
  <c r="I1934" i="5"/>
  <c r="H1934" i="5"/>
  <c r="AB1941" i="5"/>
  <c r="AB1964" i="5"/>
  <c r="T1964" i="5"/>
  <c r="S1964" i="5"/>
  <c r="AB1977" i="5"/>
  <c r="X1982" i="5"/>
  <c r="R1982" i="5"/>
  <c r="J1982" i="5"/>
  <c r="I1982" i="5"/>
  <c r="H1982" i="5"/>
  <c r="AB1996" i="5"/>
  <c r="T1996" i="5"/>
  <c r="S1996" i="5"/>
  <c r="AB2009" i="5"/>
  <c r="X2014" i="5"/>
  <c r="R2014" i="5"/>
  <c r="J2014" i="5"/>
  <c r="I2014" i="5"/>
  <c r="H2014" i="5"/>
  <c r="AB2028" i="5"/>
  <c r="T2028" i="5"/>
  <c r="S2028" i="5"/>
  <c r="AB2041" i="5"/>
  <c r="X2046" i="5"/>
  <c r="R2046" i="5"/>
  <c r="J2046" i="5"/>
  <c r="I2046" i="5"/>
  <c r="H2046" i="5"/>
  <c r="I2074" i="5"/>
  <c r="H2074" i="5"/>
  <c r="R2074" i="5"/>
  <c r="J2074" i="5"/>
  <c r="F2074" i="5"/>
  <c r="X1883" i="5"/>
  <c r="J1883" i="5"/>
  <c r="X1891" i="5"/>
  <c r="J1891" i="5"/>
  <c r="J1899" i="5"/>
  <c r="T1907" i="5"/>
  <c r="S1907" i="5"/>
  <c r="T1911" i="5"/>
  <c r="S1911" i="5"/>
  <c r="T1915" i="5"/>
  <c r="S1915" i="5"/>
  <c r="T1919" i="5"/>
  <c r="S1919" i="5"/>
  <c r="T1923" i="5"/>
  <c r="S1923" i="5"/>
  <c r="AB1923" i="5"/>
  <c r="T1944" i="5"/>
  <c r="S1944" i="5"/>
  <c r="X1947" i="5"/>
  <c r="R1947" i="5"/>
  <c r="J1947" i="5"/>
  <c r="X1970" i="5"/>
  <c r="R1970" i="5"/>
  <c r="J1970" i="5"/>
  <c r="I1970" i="5"/>
  <c r="H1970" i="5"/>
  <c r="AB1984" i="5"/>
  <c r="T1984" i="5"/>
  <c r="S1984" i="5"/>
  <c r="X2002" i="5"/>
  <c r="R2002" i="5"/>
  <c r="J2002" i="5"/>
  <c r="I2002" i="5"/>
  <c r="H2002" i="5"/>
  <c r="AB2016" i="5"/>
  <c r="T2016" i="5"/>
  <c r="S2016" i="5"/>
  <c r="J2034" i="5"/>
  <c r="T2048"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T1924" i="5"/>
  <c r="S1924" i="5"/>
  <c r="R1926" i="5"/>
  <c r="J1926" i="5"/>
  <c r="I1926" i="5"/>
  <c r="H1926" i="5"/>
  <c r="X1927" i="5"/>
  <c r="R1927" i="5"/>
  <c r="J1927" i="5"/>
  <c r="AB1944" i="5"/>
  <c r="X1958" i="5"/>
  <c r="AB1972" i="5"/>
  <c r="T1972" i="5"/>
  <c r="S1972" i="5"/>
  <c r="X1990" i="5"/>
  <c r="R1990" i="5"/>
  <c r="J1990" i="5"/>
  <c r="I1990" i="5"/>
  <c r="H1990" i="5"/>
  <c r="AB2004" i="5"/>
  <c r="T2004" i="5"/>
  <c r="S2004" i="5"/>
  <c r="X2022" i="5"/>
  <c r="R2022" i="5"/>
  <c r="J2022" i="5"/>
  <c r="I2022" i="5"/>
  <c r="H2022" i="5"/>
  <c r="AB2036" i="5"/>
  <c r="T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X1934" i="5"/>
  <c r="T1936" i="5"/>
  <c r="S1936" i="5"/>
  <c r="R1938" i="5"/>
  <c r="J1938" i="5"/>
  <c r="I1938" i="5"/>
  <c r="H1938" i="5"/>
  <c r="AB1945" i="5"/>
  <c r="AB1960" i="5"/>
  <c r="T1960" i="5"/>
  <c r="S1960" i="5"/>
  <c r="AB1973" i="5"/>
  <c r="X1978" i="5"/>
  <c r="R1978" i="5"/>
  <c r="J1978" i="5"/>
  <c r="I1978" i="5"/>
  <c r="H1978" i="5"/>
  <c r="AB1992" i="5"/>
  <c r="T1992" i="5"/>
  <c r="S1992" i="5"/>
  <c r="AB2005" i="5"/>
  <c r="X2010" i="5"/>
  <c r="R2010" i="5"/>
  <c r="AB2024" i="5"/>
  <c r="T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X1998" i="5"/>
  <c r="R1998" i="5"/>
  <c r="J1998" i="5"/>
  <c r="I1998" i="5"/>
  <c r="H1998" i="5"/>
  <c r="AB2012" i="5"/>
  <c r="T2012" i="5"/>
  <c r="S2012" i="5"/>
  <c r="F2014" i="5"/>
  <c r="X2030"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T1928" i="5"/>
  <c r="S1928" i="5"/>
  <c r="X1931" i="5"/>
  <c r="R1931" i="5"/>
  <c r="J1931" i="5"/>
  <c r="AB1937" i="5"/>
  <c r="S1941" i="5"/>
  <c r="F1947" i="5"/>
  <c r="AB1948" i="5"/>
  <c r="AB1950" i="5"/>
  <c r="AB1968" i="5"/>
  <c r="T1968" i="5"/>
  <c r="S1968" i="5"/>
  <c r="F1970" i="5"/>
  <c r="AB1981" i="5"/>
  <c r="X1986" i="5"/>
  <c r="R1986" i="5"/>
  <c r="J1986" i="5"/>
  <c r="I1986" i="5"/>
  <c r="H1986" i="5"/>
  <c r="AB2000" i="5"/>
  <c r="T2000" i="5"/>
  <c r="S2000" i="5"/>
  <c r="F2002" i="5"/>
  <c r="AB2013" i="5"/>
  <c r="X2018" i="5"/>
  <c r="R2018" i="5"/>
  <c r="J2018" i="5"/>
  <c r="I2018" i="5"/>
  <c r="H2018" i="5"/>
  <c r="AB2032" i="5"/>
  <c r="T2032" i="5"/>
  <c r="S2032" i="5"/>
  <c r="F2034" i="5"/>
  <c r="AB2045" i="5"/>
  <c r="S2053" i="5"/>
  <c r="X2055" i="5"/>
  <c r="S2061" i="5"/>
  <c r="X2063" i="5"/>
  <c r="R2071" i="5"/>
  <c r="J2071" i="5"/>
  <c r="I2071" i="5"/>
  <c r="H2071" i="5"/>
  <c r="T2081" i="5"/>
  <c r="AB2081" i="5"/>
  <c r="S2081" i="5"/>
  <c r="X2092"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X2151" i="5"/>
  <c r="AB2181" i="5"/>
  <c r="T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X2084" i="5"/>
  <c r="R2084" i="5"/>
  <c r="F2133" i="5"/>
  <c r="X2133" i="5"/>
  <c r="R2133" i="5"/>
  <c r="J2133" i="5"/>
  <c r="I2133" i="5"/>
  <c r="H2181" i="5"/>
  <c r="F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T2086" i="5"/>
  <c r="T2169" i="5"/>
  <c r="S2169" i="5"/>
  <c r="AB2169" i="5"/>
  <c r="R2187" i="5"/>
  <c r="J2187" i="5"/>
  <c r="I2187" i="5"/>
  <c r="H2187" i="5"/>
  <c r="F2187" i="5"/>
  <c r="X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X2169" i="5"/>
  <c r="R2169" i="5"/>
  <c r="J2169" i="5"/>
  <c r="I2169" i="5"/>
  <c r="H2169" i="5"/>
  <c r="T2173" i="5"/>
  <c r="S2173" i="5"/>
  <c r="AB2173" i="5"/>
  <c r="S2216" i="5"/>
  <c r="AB2216" i="5"/>
  <c r="T2216" i="5"/>
  <c r="R2267" i="5"/>
  <c r="J2267" i="5"/>
  <c r="H2267" i="5"/>
  <c r="F2267" i="5"/>
  <c r="X2267" i="5"/>
  <c r="I2267" i="5"/>
  <c r="AB2050" i="5"/>
  <c r="T2050" i="5"/>
  <c r="AB2058" i="5"/>
  <c r="T2058" i="5"/>
  <c r="AB2066" i="5"/>
  <c r="T2066" i="5"/>
  <c r="AB2074" i="5"/>
  <c r="T2074" i="5"/>
  <c r="X2152" i="5"/>
  <c r="R2152" i="5"/>
  <c r="J2152" i="5"/>
  <c r="I2152" i="5"/>
  <c r="H2152" i="5"/>
  <c r="F2152" i="5"/>
  <c r="I2192" i="5"/>
  <c r="R2192" i="5"/>
  <c r="J2192" i="5"/>
  <c r="H2192" i="5"/>
  <c r="F2192" i="5"/>
  <c r="X2192" i="5"/>
  <c r="J2116" i="5"/>
  <c r="F2124" i="5"/>
  <c r="T2125" i="5"/>
  <c r="S2125" i="5"/>
  <c r="AB2125" i="5"/>
  <c r="R2127" i="5"/>
  <c r="J2127" i="5"/>
  <c r="I2127" i="5"/>
  <c r="H2127" i="5"/>
  <c r="J2129"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T2149" i="5"/>
  <c r="S2149" i="5"/>
  <c r="S2166" i="5"/>
  <c r="H2173" i="5"/>
  <c r="H2177" i="5"/>
  <c r="F2177" i="5"/>
  <c r="X2177" i="5"/>
  <c r="S2178" i="5"/>
  <c r="X2190" i="5"/>
  <c r="I2208" i="5"/>
  <c r="R2208" i="5"/>
  <c r="J2208" i="5"/>
  <c r="H2208" i="5"/>
  <c r="F2208" i="5"/>
  <c r="R2273" i="5"/>
  <c r="I2273" i="5"/>
  <c r="H2273" i="5"/>
  <c r="F2273" i="5"/>
  <c r="J2273" i="5"/>
  <c r="X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X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T2157" i="5"/>
  <c r="S2157" i="5"/>
  <c r="AB2162" i="5"/>
  <c r="AB2167" i="5"/>
  <c r="X2168" i="5"/>
  <c r="R2168" i="5"/>
  <c r="J2168" i="5"/>
  <c r="J2173" i="5"/>
  <c r="J2177" i="5"/>
  <c r="AB2182" i="5"/>
  <c r="H2189" i="5"/>
  <c r="F2189" i="5"/>
  <c r="X2189" i="5"/>
  <c r="S2192" i="5"/>
  <c r="AB2192" i="5"/>
  <c r="T2195" i="5"/>
  <c r="S2203" i="5"/>
  <c r="AB2219" i="5"/>
  <c r="AB2241" i="5"/>
  <c r="AB2280" i="5"/>
  <c r="S2311" i="5"/>
  <c r="T2311" i="5"/>
  <c r="AB2311" i="5"/>
  <c r="T2129" i="5"/>
  <c r="S2129" i="5"/>
  <c r="AB2134" i="5"/>
  <c r="AB2139" i="5"/>
  <c r="X2140" i="5"/>
  <c r="R2140" i="5"/>
  <c r="J2140" i="5"/>
  <c r="F2157" i="5"/>
  <c r="X2157" i="5"/>
  <c r="T2161" i="5"/>
  <c r="S2161" i="5"/>
  <c r="AB2166" i="5"/>
  <c r="AB2171" i="5"/>
  <c r="R2172" i="5"/>
  <c r="AB2185" i="5"/>
  <c r="T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T2254" i="5"/>
  <c r="S2254" i="5"/>
  <c r="AB2258" i="5"/>
  <c r="T2258" i="5"/>
  <c r="S2258" i="5"/>
  <c r="AB2265" i="5"/>
  <c r="AB2269" i="5"/>
  <c r="AB2303" i="5"/>
  <c r="AB2119" i="5"/>
  <c r="R2124" i="5"/>
  <c r="J2124" i="5"/>
  <c r="F2129" i="5"/>
  <c r="X2129" i="5"/>
  <c r="T2133" i="5"/>
  <c r="S2133" i="5"/>
  <c r="AB2138" i="5"/>
  <c r="AB2143" i="5"/>
  <c r="X2144" i="5"/>
  <c r="R2144" i="5"/>
  <c r="J2144" i="5"/>
  <c r="F2161" i="5"/>
  <c r="X2161" i="5"/>
  <c r="T2165"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T2275" i="5"/>
  <c r="S2275" i="5"/>
  <c r="R2284" i="5"/>
  <c r="J2284" i="5"/>
  <c r="I2284" i="5"/>
  <c r="H2284" i="5"/>
  <c r="X2284" i="5"/>
  <c r="F2284" i="5"/>
  <c r="J2176" i="5"/>
  <c r="J2184" i="5"/>
  <c r="J2188" i="5"/>
  <c r="AB2198" i="5"/>
  <c r="T2198" i="5"/>
  <c r="X2198" i="5"/>
  <c r="AB2206" i="5"/>
  <c r="T2206" i="5"/>
  <c r="H2206" i="5"/>
  <c r="X2206" i="5"/>
  <c r="AB2214" i="5"/>
  <c r="T2214" i="5"/>
  <c r="AB2222" i="5"/>
  <c r="T2222" i="5"/>
  <c r="AB2227" i="5"/>
  <c r="AB2250" i="5"/>
  <c r="T2250" i="5"/>
  <c r="X2251" i="5"/>
  <c r="F2255" i="5"/>
  <c r="AB2261" i="5"/>
  <c r="T2302" i="5"/>
  <c r="AB2302" i="5"/>
  <c r="S2302" i="5"/>
  <c r="J2353" i="5"/>
  <c r="R2353" i="5"/>
  <c r="I2353" i="5"/>
  <c r="H2353" i="5"/>
  <c r="F2353" i="5"/>
  <c r="X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T2230" i="5"/>
  <c r="AB2242" i="5"/>
  <c r="T2242" i="5"/>
  <c r="AB2253" i="5"/>
  <c r="R2259" i="5"/>
  <c r="J2259" i="5"/>
  <c r="I2259" i="5"/>
  <c r="AB2268" i="5"/>
  <c r="AB2284" i="5"/>
  <c r="X2294" i="5"/>
  <c r="R2294" i="5"/>
  <c r="J2294" i="5"/>
  <c r="I2294" i="5"/>
  <c r="H2294" i="5"/>
  <c r="X2298" i="5"/>
  <c r="F2298" i="5"/>
  <c r="R2298" i="5"/>
  <c r="J2298" i="5"/>
  <c r="I2298" i="5"/>
  <c r="R2306" i="5"/>
  <c r="T2224" i="5"/>
  <c r="S2224" i="5"/>
  <c r="X2235" i="5"/>
  <c r="AB2238" i="5"/>
  <c r="T2238" i="5"/>
  <c r="AB2249" i="5"/>
  <c r="R2255" i="5"/>
  <c r="J2255" i="5"/>
  <c r="I2255" i="5"/>
  <c r="X2285" i="5"/>
  <c r="R2285" i="5"/>
  <c r="H2285" i="5"/>
  <c r="F2285" i="5"/>
  <c r="J2316"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X2254" i="5"/>
  <c r="AB2266" i="5"/>
  <c r="T2266" i="5"/>
  <c r="I2279" i="5"/>
  <c r="F2279" i="5"/>
  <c r="R2279" i="5"/>
  <c r="J2279" i="5"/>
  <c r="T2310" i="5"/>
  <c r="AB2310" i="5"/>
  <c r="S2310" i="5"/>
  <c r="R2340" i="5"/>
  <c r="J2340" i="5"/>
  <c r="I2340" i="5"/>
  <c r="F2340" i="5"/>
  <c r="H2340" i="5"/>
  <c r="X2340" i="5"/>
  <c r="J2347" i="5"/>
  <c r="I2347" i="5"/>
  <c r="H2347" i="5"/>
  <c r="X2347" i="5"/>
  <c r="R2347" i="5"/>
  <c r="F2347" i="5"/>
  <c r="AB2262" i="5"/>
  <c r="T2262" i="5"/>
  <c r="R2276" i="5"/>
  <c r="X2276" i="5"/>
  <c r="J2276" i="5"/>
  <c r="H2276" i="5"/>
  <c r="I2287" i="5"/>
  <c r="R2287" i="5"/>
  <c r="J2287" i="5"/>
  <c r="H2287" i="5"/>
  <c r="X2287" i="5"/>
  <c r="S2303" i="5"/>
  <c r="T2303" i="5"/>
  <c r="I2319" i="5"/>
  <c r="H2319" i="5"/>
  <c r="F2319" i="5"/>
  <c r="R2319" i="5"/>
  <c r="J2319" i="5"/>
  <c r="X2319" i="5"/>
  <c r="I2228" i="5"/>
  <c r="I2232" i="5"/>
  <c r="I2236" i="5"/>
  <c r="J2272" i="5"/>
  <c r="T2277" i="5"/>
  <c r="AB2277" i="5"/>
  <c r="H2281" i="5"/>
  <c r="F2302" i="5"/>
  <c r="R2304" i="5"/>
  <c r="I2304" i="5"/>
  <c r="AB2314" i="5"/>
  <c r="AB2319" i="5"/>
  <c r="S2319" i="5"/>
  <c r="AB2327" i="5"/>
  <c r="AB2331" i="5"/>
  <c r="T2331" i="5"/>
  <c r="J2339" i="5"/>
  <c r="I2339" i="5"/>
  <c r="H2339" i="5"/>
  <c r="X2339" i="5"/>
  <c r="I2307" i="5"/>
  <c r="F2307" i="5"/>
  <c r="R2312" i="5"/>
  <c r="I2312" i="5"/>
  <c r="T2322" i="5"/>
  <c r="AB2322" i="5"/>
  <c r="AB2365" i="5"/>
  <c r="S2365" i="5"/>
  <c r="S2270" i="5"/>
  <c r="S2272" i="5"/>
  <c r="T2278" i="5"/>
  <c r="S2283" i="5"/>
  <c r="X2305" i="5"/>
  <c r="R2305" i="5"/>
  <c r="I2305" i="5"/>
  <c r="X2312" i="5"/>
  <c r="T2318" i="5"/>
  <c r="S2318" i="5"/>
  <c r="AB2347" i="5"/>
  <c r="T2347" i="5"/>
  <c r="F2359" i="5"/>
  <c r="R2359" i="5"/>
  <c r="J2359" i="5"/>
  <c r="I2359" i="5"/>
  <c r="H2359" i="5"/>
  <c r="X2359" i="5"/>
  <c r="J2373" i="5"/>
  <c r="H2373" i="5"/>
  <c r="R2373" i="5"/>
  <c r="I2373" i="5"/>
  <c r="X2373" i="5"/>
  <c r="F2373" i="5"/>
  <c r="AB2410" i="5"/>
  <c r="T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T2330" i="5"/>
  <c r="R2336" i="5"/>
  <c r="J2336" i="5"/>
  <c r="I2336" i="5"/>
  <c r="X2336" i="5"/>
  <c r="S2387" i="5"/>
  <c r="T2387" i="5"/>
  <c r="S2267" i="5"/>
  <c r="S2274" i="5"/>
  <c r="S2281" i="5"/>
  <c r="T2286" i="5"/>
  <c r="X2296" i="5"/>
  <c r="X2301" i="5"/>
  <c r="R2301" i="5"/>
  <c r="H2301" i="5"/>
  <c r="X2307" i="5"/>
  <c r="H2312" i="5"/>
  <c r="F2313" i="5"/>
  <c r="AB2339" i="5"/>
  <c r="T2339" i="5"/>
  <c r="S2339" i="5"/>
  <c r="AB2342" i="5"/>
  <c r="T2365" i="5"/>
  <c r="AB2382" i="5"/>
  <c r="S2382" i="5"/>
  <c r="T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T2335" i="5"/>
  <c r="AB2346" i="5"/>
  <c r="AB2352" i="5"/>
  <c r="T2352" i="5"/>
  <c r="S2358" i="5"/>
  <c r="AB2358" i="5"/>
  <c r="S2363" i="5"/>
  <c r="AB2363" i="5"/>
  <c r="S2374" i="5"/>
  <c r="AB2374" i="5"/>
  <c r="T2381" i="5"/>
  <c r="AB2381" i="5"/>
  <c r="S2381" i="5"/>
  <c r="F2436" i="5"/>
  <c r="J2436" i="5"/>
  <c r="I2436" i="5"/>
  <c r="H2436" i="5"/>
  <c r="X2436" i="5"/>
  <c r="R2436" i="5"/>
  <c r="AB2326" i="5"/>
  <c r="T2326" i="5"/>
  <c r="AB2334" i="5"/>
  <c r="R2344" i="5"/>
  <c r="J2344" i="5"/>
  <c r="I2344" i="5"/>
  <c r="AB2351" i="5"/>
  <c r="AB2357" i="5"/>
  <c r="S2357" i="5"/>
  <c r="J2365" i="5"/>
  <c r="H2365" i="5"/>
  <c r="R2365" i="5"/>
  <c r="I2365" i="5"/>
  <c r="X2365" i="5"/>
  <c r="AB2373" i="5"/>
  <c r="S2373" i="5"/>
  <c r="X2378" i="5"/>
  <c r="T2393" i="5"/>
  <c r="AB2393" i="5"/>
  <c r="S2393" i="5"/>
  <c r="R2399" i="5"/>
  <c r="J2399" i="5"/>
  <c r="I2399" i="5"/>
  <c r="H2399" i="5"/>
  <c r="F2399" i="5"/>
  <c r="X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X2387" i="5"/>
  <c r="T2389" i="5"/>
  <c r="AB2389" i="5"/>
  <c r="S2389" i="5"/>
  <c r="F2393" i="5"/>
  <c r="X2393" i="5"/>
  <c r="R2393" i="5"/>
  <c r="J2393" i="5"/>
  <c r="I2393" i="5"/>
  <c r="H2393" i="5"/>
  <c r="AB2415" i="5"/>
  <c r="D14" i="6"/>
  <c r="T2379" i="5"/>
  <c r="AB2403" i="5"/>
  <c r="R2419" i="5"/>
  <c r="J2419" i="5"/>
  <c r="I2419" i="5"/>
  <c r="H2419" i="5"/>
  <c r="F2419" i="5"/>
  <c r="X2419" i="5"/>
  <c r="R2444" i="5"/>
  <c r="J2444" i="5"/>
  <c r="I2444" i="5"/>
  <c r="H2444" i="5"/>
  <c r="F2444" i="5"/>
  <c r="X2444" i="5"/>
  <c r="J2459" i="5"/>
  <c r="I2459" i="5"/>
  <c r="R2459" i="5"/>
  <c r="H2459" i="5"/>
  <c r="F2459" i="5"/>
  <c r="X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X2400" i="5"/>
  <c r="R2400" i="5"/>
  <c r="J2400" i="5"/>
  <c r="I2400" i="5"/>
  <c r="H2400" i="5"/>
  <c r="F2400" i="5"/>
  <c r="R2407" i="5"/>
  <c r="J2407" i="5"/>
  <c r="I2407" i="5"/>
  <c r="H2407" i="5"/>
  <c r="F2407" i="5"/>
  <c r="X2407" i="5"/>
  <c r="F2411" i="5"/>
  <c r="X2412" i="5"/>
  <c r="R2412" i="5"/>
  <c r="J2412" i="5"/>
  <c r="I2412" i="5"/>
  <c r="F2412" i="5"/>
  <c r="AB2422" i="5"/>
  <c r="T2422" i="5"/>
  <c r="S2422" i="5"/>
  <c r="J2448" i="5"/>
  <c r="I2448" i="5"/>
  <c r="H2448" i="5"/>
  <c r="F2448" i="5"/>
  <c r="X2448" i="5"/>
  <c r="R2448" i="5"/>
  <c r="J2355" i="5"/>
  <c r="T2359" i="5"/>
  <c r="T2362" i="5"/>
  <c r="H2364" i="5"/>
  <c r="F2364" i="5"/>
  <c r="T2367" i="5"/>
  <c r="T2370" i="5"/>
  <c r="H2372" i="5"/>
  <c r="F2372" i="5"/>
  <c r="T2375" i="5"/>
  <c r="T2378" i="5"/>
  <c r="S2385" i="5"/>
  <c r="S2386" i="5"/>
  <c r="R2388" i="5"/>
  <c r="I2388" i="5"/>
  <c r="H2388" i="5"/>
  <c r="F2388" i="5"/>
  <c r="AB2391" i="5"/>
  <c r="S2397" i="5"/>
  <c r="X2420" i="5"/>
  <c r="R2420" i="5"/>
  <c r="J2420" i="5"/>
  <c r="I2420" i="5"/>
  <c r="H2420" i="5"/>
  <c r="F2420" i="5"/>
  <c r="AB2454" i="5"/>
  <c r="T2454" i="5"/>
  <c r="S2454" i="5"/>
  <c r="H2474" i="5"/>
  <c r="R2474" i="5"/>
  <c r="J2474" i="5"/>
  <c r="X2474" i="5"/>
  <c r="F247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X2472" i="5"/>
  <c r="T2405" i="5"/>
  <c r="S2405" i="5"/>
  <c r="AB2419" i="5"/>
  <c r="AB2426" i="5"/>
  <c r="T2426" i="5"/>
  <c r="S2452" i="5"/>
  <c r="AB2452" i="5"/>
  <c r="T2452" i="5"/>
  <c r="J2455" i="5"/>
  <c r="I2455" i="5"/>
  <c r="X2455" i="5"/>
  <c r="R2455" i="5"/>
  <c r="H2455" i="5"/>
  <c r="J2475" i="5"/>
  <c r="I2475" i="5"/>
  <c r="R2475" i="5"/>
  <c r="H2475" i="5"/>
  <c r="F2475" i="5"/>
  <c r="X2475" i="5"/>
  <c r="AB2486" i="5"/>
  <c r="T2486" i="5"/>
  <c r="S2486" i="5"/>
  <c r="T2495" i="5"/>
  <c r="S2495" i="5"/>
  <c r="F2381" i="5"/>
  <c r="X2381" i="5"/>
  <c r="F2389" i="5"/>
  <c r="X2389" i="5"/>
  <c r="AB2431" i="5"/>
  <c r="F2455" i="5"/>
  <c r="H2481" i="5"/>
  <c r="I2481" i="5"/>
  <c r="F2481" i="5"/>
  <c r="X2481" i="5"/>
  <c r="R2481" i="5"/>
  <c r="J2481" i="5"/>
  <c r="AB2390" i="5"/>
  <c r="T2390" i="5"/>
  <c r="AB2411" i="5"/>
  <c r="X2411" i="5"/>
  <c r="AB2418" i="5"/>
  <c r="T2418" i="5"/>
  <c r="X2428" i="5"/>
  <c r="R2428" i="5"/>
  <c r="J2428" i="5"/>
  <c r="I2428" i="5"/>
  <c r="S2436" i="5"/>
  <c r="AB2436" i="5"/>
  <c r="H2446" i="5"/>
  <c r="R2446" i="5"/>
  <c r="J2446" i="5"/>
  <c r="F2446" i="5"/>
  <c r="X2446" i="5"/>
  <c r="T2484" i="5"/>
  <c r="AB2484" i="5"/>
  <c r="S2484" i="5"/>
  <c r="AB2430" i="5"/>
  <c r="T2430" i="5"/>
  <c r="J2435" i="5"/>
  <c r="R2435" i="5"/>
  <c r="I2435" i="5"/>
  <c r="H2435" i="5"/>
  <c r="S2440" i="5"/>
  <c r="T2440" i="5"/>
  <c r="AB2440" i="5"/>
  <c r="J2501" i="5"/>
  <c r="I2501" i="5"/>
  <c r="H2501" i="5"/>
  <c r="R2501" i="5"/>
  <c r="F2501" i="5"/>
  <c r="T2434" i="5"/>
  <c r="J2463" i="5"/>
  <c r="I2463" i="5"/>
  <c r="X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c r="X2437" i="5"/>
  <c r="F2441" i="5"/>
  <c r="J2441" i="5"/>
  <c r="I2441" i="5"/>
  <c r="H2441" i="5"/>
  <c r="AB2459" i="5"/>
  <c r="F2496" i="5"/>
  <c r="R2496" i="5"/>
  <c r="J2496" i="5"/>
  <c r="I2496" i="5"/>
  <c r="H2496" i="5"/>
  <c r="T2500" i="5"/>
  <c r="S2500" i="5"/>
  <c r="F64" i="6"/>
  <c r="H64" i="6"/>
  <c r="G5" i="6"/>
  <c r="H5" i="6"/>
  <c r="H6" i="6"/>
  <c r="X2432" i="5"/>
  <c r="X2441" i="5"/>
  <c r="H2463" i="5"/>
  <c r="J2471" i="5"/>
  <c r="I2471" i="5"/>
  <c r="X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T2475"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T2494" i="5"/>
  <c r="S2494" i="5"/>
  <c r="T2498" i="5"/>
  <c r="S2498" i="5"/>
  <c r="T2502" i="5"/>
  <c r="S2502" i="5"/>
  <c r="D9" i="6"/>
  <c r="G15" i="6"/>
  <c r="H15" i="6"/>
  <c r="B20" i="6"/>
  <c r="F25" i="6"/>
  <c r="AB2446" i="5"/>
  <c r="S2446" i="5"/>
  <c r="F2457" i="5"/>
  <c r="X2457" i="5"/>
  <c r="AB2457" i="5"/>
  <c r="F2465" i="5"/>
  <c r="X2465" i="5"/>
  <c r="AB2465" i="5"/>
  <c r="F2473" i="5"/>
  <c r="X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D4" i="6"/>
  <c r="F2480" i="5"/>
  <c r="X2480" i="5"/>
  <c r="R2491" i="5"/>
  <c r="J2491" i="5"/>
  <c r="S2503" i="5"/>
  <c r="S2476" i="5"/>
  <c r="AB2481" i="5"/>
  <c r="T2481" i="5"/>
  <c r="X2483" i="5"/>
  <c r="T250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S18"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9" i="5"/>
  <c r="S228" i="5"/>
  <c r="S236" i="5"/>
  <c r="T340" i="5"/>
  <c r="S224" i="5"/>
  <c r="S178" i="5"/>
  <c r="S104" i="5"/>
  <c r="S136" i="5"/>
  <c r="T126" i="5"/>
  <c r="S158" i="5"/>
  <c r="T46" i="5"/>
  <c r="T54" i="5"/>
  <c r="S74" i="5"/>
  <c r="T82" i="5"/>
  <c r="T105" i="5"/>
  <c r="T138" i="5"/>
  <c r="T172" i="5"/>
  <c r="T220" i="5"/>
  <c r="T241" i="5"/>
  <c r="S118" i="5"/>
  <c r="S182" i="5"/>
  <c r="T117" i="5"/>
  <c r="S130" i="5"/>
  <c r="S194" i="5"/>
  <c r="S19"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18"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50" i="5"/>
  <c r="T58" i="5"/>
  <c r="T78" i="5"/>
  <c r="T98" i="5"/>
  <c r="T169" i="5"/>
  <c r="T202" i="5"/>
  <c r="T209" i="5"/>
  <c r="T273" i="5"/>
  <c r="T31" i="5"/>
  <c r="T152" i="5"/>
  <c r="T350" i="5"/>
  <c r="T221" i="5"/>
  <c r="T20"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T6" i="5"/>
  <c r="T5"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T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T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T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T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T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T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T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T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T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T606" i="5"/>
  <c r="I606" i="5"/>
  <c r="H606" i="5"/>
  <c r="F606" i="5"/>
  <c r="R598" i="5"/>
  <c r="J598" i="5"/>
  <c r="T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T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T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20"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S6" i="5"/>
  <c r="S5"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<sst xmlns="http://schemas.openxmlformats.org/spreadsheetml/2006/main" count="22226" uniqueCount="15668">
  <si>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</si>
  <si>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</si>
  <si>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</si>
  <si>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</si>
  <si>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</si>
  <si>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</si>
  <si>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</si>
  <si>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</si>
  <si>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</si>
  <si>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</si>
  <si>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</si>
  <si>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</si>
  <si>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</si>
  <si>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</si>
  <si>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</si>
  <si>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</si>
  <si>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</si>
  <si>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</si>
  <si>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</si>
  <si>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</si>
  <si>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</si>
  <si>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</si>
  <si>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</si>
  <si>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</si>
  <si>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</si>
  <si>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</si>
  <si>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</si>
  <si>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</si>
  <si>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</si>
  <si>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</si>
  <si>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</si>
  <si>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</si>
  <si>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</si>
  <si>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</si>
  <si>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</si>
  <si>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</si>
  <si>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</si>
  <si>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</si>
  <si>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</si>
  <si>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</si>
  <si>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</si>
  <si>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</si>
  <si>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</si>
  <si>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</si>
  <si>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</si>
  <si>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</si>
  <si>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</si>
  <si>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</si>
  <si>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</si>
  <si>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</si>
  <si>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</si>
  <si>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</si>
  <si>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</si>
  <si>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</si>
  <si>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</si>
  <si>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</si>
  <si>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</si>
  <si>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</si>
  <si>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</si>
  <si>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</si>
  <si>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</si>
  <si>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</si>
  <si>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</si>
  <si>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</si>
  <si>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</si>
  <si>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</si>
  <si>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</si>
  <si>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</si>
  <si>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</si>
  <si>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</si>
  <si>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</si>
  <si>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</si>
  <si>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</si>
  <si>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</si>
  <si>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</si>
  <si>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</si>
  <si>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</si>
  <si>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</si>
  <si>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</si>
  <si>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</si>
  <si>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</si>
  <si>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</si>
  <si>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</si>
  <si>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</si>
  <si>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</si>
  <si>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</si>
  <si>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</si>
  <si>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</si>
  <si>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</si>
  <si>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</si>
  <si>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</si>
  <si>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</si>
  <si>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</si>
  <si>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</si>
  <si>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</si>
  <si>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</si>
  <si>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</si>
  <si>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</si>
  <si>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</si>
  <si>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</si>
  <si>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</si>
  <si>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</si>
  <si>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</si>
  <si>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</si>
  <si>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</si>
  <si>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</si>
  <si>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</si>
  <si>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</si>
  <si>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</si>
  <si>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</si>
  <si>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</si>
  <si>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</si>
  <si>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</si>
  <si>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</si>
  <si>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</si>
  <si>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</si>
  <si>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</si>
  <si>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</si>
  <si>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</si>
  <si>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</si>
  <si>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</si>
  <si>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</si>
  <si>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</si>
  <si>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</si>
  <si>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</si>
  <si>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</si>
  <si>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</si>
  <si>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</si>
  <si>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</si>
  <si>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</si>
  <si>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</si>
  <si>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</si>
  <si>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</si>
  <si>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</si>
  <si>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</si>
  <si>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</si>
  <si>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</si>
  <si>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</si>
  <si>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</si>
  <si>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</si>
  <si>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</si>
  <si>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</si>
  <si>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</si>
  <si>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</si>
  <si>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</si>
  <si>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</si>
  <si>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</si>
  <si>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</si>
  <si>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</si>
  <si>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</si>
  <si>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</si>
  <si>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</si>
  <si>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</si>
  <si>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</si>
  <si>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</si>
  <si>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</si>
  <si>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</si>
  <si>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</si>
  <si>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</si>
  <si>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</si>
  <si>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</si>
  <si>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</si>
  <si>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</si>
  <si>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</si>
  <si>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</si>
  <si>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</si>
  <si>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</si>
  <si>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</si>
  <si>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</si>
  <si>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</si>
  <si>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</si>
  <si>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</si>
  <si>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</si>
  <si>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</si>
  <si>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</si>
  <si>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</si>
  <si>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</si>
  <si>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</si>
  <si>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</si>
  <si>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</si>
  <si>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</si>
  <si>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</si>
  <si>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</si>
  <si>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</si>
  <si>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</si>
  <si>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</si>
  <si>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</si>
  <si>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</si>
  <si>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</si>
  <si>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</si>
  <si>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</si>
  <si>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</si>
  <si>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</si>
  <si>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</si>
  <si>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</si>
  <si>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</si>
  <si>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</si>
  <si>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</si>
  <si>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</si>
  <si>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</si>
  <si>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</si>
  <si>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</si>
  <si>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</si>
  <si>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</si>
  <si>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</si>
  <si>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</si>
  <si>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</si>
  <si>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</si>
  <si>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</si>
  <si>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</si>
  <si>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</si>
  <si>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</si>
  <si>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</si>
  <si>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</si>
  <si>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</si>
  <si>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</si>
  <si>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</si>
  <si>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</si>
  <si>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</si>
  <si>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</si>
  <si>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</si>
  <si>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</si>
  <si>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</si>
  <si>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</si>
  <si>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</si>
  <si>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</si>
  <si>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</si>
  <si>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</si>
  <si>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</si>
  <si>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</si>
  <si>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</si>
  <si>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</si>
  <si>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</si>
  <si>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</si>
  <si>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</si>
  <si>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</si>
  <si>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</si>
  <si>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</si>
  <si>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</si>
  <si>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</si>
  <si>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</si>
  <si>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</si>
  <si>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</si>
  <si>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</si>
  <si>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</si>
  <si>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</si>
  <si>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</si>
  <si>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</si>
  <si>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</si>
  <si>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</si>
  <si>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</si>
  <si>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</si>
  <si>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</si>
  <si>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</si>
  <si>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</si>
  <si>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</si>
  <si>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</si>
  <si>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</si>
  <si>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</si>
  <si>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</si>
  <si>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</si>
  <si>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</si>
  <si>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</si>
  <si>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</si>
  <si>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</si>
  <si>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</si>
  <si>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</si>
  <si>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</si>
  <si>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</si>
  <si>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</si>
  <si>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</si>
  <si>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</si>
  <si>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</si>
  <si>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</si>
  <si>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</si>
  <si>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</si>
  <si>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</si>
  <si>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</si>
  <si>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</si>
  <si>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</si>
  <si>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</si>
  <si>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</si>
  <si>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</si>
  <si>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</si>
  <si>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</si>
  <si>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</si>
  <si>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</si>
  <si>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</si>
  <si>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</si>
  <si>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</si>
  <si>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</si>
  <si>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</si>
  <si>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</si>
  <si>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</si>
  <si>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</si>
  <si>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</si>
  <si>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</si>
  <si>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</si>
  <si>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</si>
  <si>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</si>
  <si>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</si>
  <si>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</si>
  <si>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</si>
  <si>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</si>
  <si>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</si>
  <si>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</si>
  <si>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</si>
  <si>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</si>
  <si>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</si>
  <si>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</si>
  <si>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</si>
  <si>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</si>
  <si>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</si>
  <si>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</si>
  <si>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</si>
  <si>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</si>
  <si>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</si>
  <si>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</si>
  <si>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</si>
  <si>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</si>
  <si>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</si>
  <si>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</si>
  <si>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</si>
  <si>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</si>
  <si>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</si>
  <si>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</si>
  <si>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</si>
  <si>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</si>
  <si>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</si>
  <si>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</si>
  <si>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</si>
  <si>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</si>
  <si>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</si>
  <si>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</si>
  <si>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</si>
  <si>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</si>
  <si>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</si>
  <si>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</si>
  <si>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</si>
  <si>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</si>
  <si>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</si>
  <si>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</si>
  <si>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</si>
  <si>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</si>
  <si>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</si>
  <si>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</si>
  <si>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</si>
  <si>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</si>
  <si>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</si>
  <si>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</si>
  <si>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</si>
  <si>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</si>
  <si>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</si>
  <si>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</si>
  <si>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</si>
  <si>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</si>
  <si>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</si>
  <si>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</si>
  <si>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</si>
  <si>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</si>
  <si>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</si>
  <si>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</si>
  <si>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</si>
  <si>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</si>
  <si>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</si>
  <si>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</si>
  <si>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</si>
  <si>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</si>
  <si>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</si>
  <si>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</si>
  <si>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</si>
  <si>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</si>
  <si>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</si>
  <si>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</si>
  <si>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</si>
  <si>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</si>
  <si>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</si>
  <si>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</si>
  <si>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</si>
  <si>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</si>
  <si>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</si>
  <si>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</si>
  <si>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</si>
  <si>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</si>
  <si>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</si>
  <si>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</si>
  <si>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</si>
  <si>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</si>
  <si>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</si>
  <si>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</si>
  <si>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</si>
  <si>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</si>
  <si>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</si>
  <si>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</si>
  <si>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</si>
  <si>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</si>
  <si>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</si>
  <si>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</si>
  <si>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</si>
  <si>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</si>
  <si>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</si>
  <si>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</si>
  <si>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</si>
  <si>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</si>
  <si>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</si>
  <si>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</si>
  <si>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</si>
  <si>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</si>
  <si>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</si>
  <si>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</si>
  <si>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</si>
  <si>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</si>
  <si>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</si>
  <si>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</si>
  <si>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</si>
  <si>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</si>
  <si>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</si>
  <si>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</si>
  <si>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</si>
  <si>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</si>
  <si>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</si>
  <si>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</si>
  <si>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</si>
  <si>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</si>
  <si>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</si>
  <si>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</si>
  <si>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</si>
  <si>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</si>
  <si>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</si>
  <si>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</si>
  <si>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</si>
  <si>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</si>
  <si>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</si>
  <si>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</si>
  <si>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</si>
  <si>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</si>
  <si>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</si>
  <si>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</si>
  <si>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</si>
  <si>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</si>
  <si>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</si>
  <si>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</si>
  <si>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</si>
  <si>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</si>
  <si>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</si>
  <si>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</si>
  <si>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</si>
  <si>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</si>
  <si>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</si>
  <si>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</si>
  <si>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</si>
  <si>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</si>
  <si>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</si>
  <si>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</si>
  <si>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</si>
  <si>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</si>
  <si>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</si>
  <si>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</si>
  <si>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</si>
  <si>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</si>
  <si>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</si>
  <si>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</si>
  <si>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</si>
  <si>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</si>
  <si>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</si>
  <si>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</si>
  <si>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</si>
  <si>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</si>
  <si>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</si>
  <si>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</si>
  <si>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</si>
  <si>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</si>
  <si>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</si>
  <si>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</si>
  <si>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</si>
  <si>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</si>
  <si>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</si>
  <si>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</si>
  <si>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</si>
  <si>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</si>
  <si>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</si>
  <si>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</si>
  <si>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</si>
  <si>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</si>
  <si>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</si>
  <si>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</si>
  <si>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</si>
  <si>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</si>
  <si>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</si>
  <si>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</si>
  <si>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</si>
  <si>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</si>
  <si>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</si>
  <si>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</si>
  <si>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</si>
  <si>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</si>
  <si>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</si>
  <si>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</si>
  <si>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</si>
  <si>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</si>
  <si>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</si>
  <si>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</si>
  <si>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</si>
  <si>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</si>
  <si>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</si>
  <si>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</si>
  <si>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</si>
  <si>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</si>
  <si>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</si>
  <si>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</si>
  <si>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</si>
  <si>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</si>
  <si>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</si>
  <si>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</si>
  <si>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</si>
  <si>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</si>
  <si>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</si>
  <si>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</si>
  <si>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</si>
  <si>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</si>
  <si>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</si>
  <si>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</si>
  <si>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</si>
  <si>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</si>
  <si>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</si>
  <si>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</si>
  <si>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</si>
  <si>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</si>
  <si>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</si>
  <si>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</si>
  <si>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</si>
  <si>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</si>
  <si>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</si>
  <si>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</si>
  <si>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</si>
  <si>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</si>
  <si>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</si>
  <si>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</si>
  <si>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</si>
  <si>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</si>
  <si>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</si>
  <si>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</si>
  <si>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</si>
  <si>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</si>
  <si>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</si>
  <si>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</si>
  <si>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</si>
  <si>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</si>
  <si>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</si>
  <si>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</si>
  <si>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</si>
  <si>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</si>
  <si>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</si>
  <si>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</si>
  <si>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</si>
  <si>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</si>
  <si>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</si>
  <si>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</si>
  <si>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</si>
  <si>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</si>
  <si>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</si>
  <si>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</si>
  <si>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</si>
  <si>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</si>
  <si>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</si>
  <si>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</si>
  <si>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</si>
  <si>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</si>
  <si>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</si>
  <si>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</si>
  <si>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</si>
  <si>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</si>
  <si>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</si>
  <si>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</si>
  <si>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</si>
  <si>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</si>
  <si>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</si>
  <si>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</si>
  <si>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</si>
  <si>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</si>
  <si>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</si>
  <si>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</si>
  <si>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</si>
  <si>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</si>
  <si>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</si>
  <si>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</si>
  <si>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</si>
  <si>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</si>
  <si>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</si>
  <si>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</si>
  <si>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</si>
  <si>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</si>
  <si>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</si>
  <si>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</si>
  <si>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</si>
  <si>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</si>
  <si>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</si>
  <si>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</si>
  <si>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</si>
  <si>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</si>
  <si>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</si>
  <si>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</si>
  <si>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</si>
  <si>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</si>
  <si>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</si>
  <si>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</si>
  <si>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</si>
  <si>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</si>
  <si>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</si>
  <si>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</si>
  <si>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</si>
  <si>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</si>
  <si>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</si>
  <si>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</si>
  <si>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</si>
  <si>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</si>
  <si>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</si>
  <si>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</si>
  <si>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</si>
  <si>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</si>
  <si>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</si>
  <si>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</si>
  <si>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</si>
  <si>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</si>
  <si>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</si>
  <si>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</si>
  <si>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</si>
  <si>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</si>
  <si>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</si>
  <si>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</si>
  <si>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</si>
  <si>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</si>
  <si>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</si>
  <si>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</si>
  <si>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</si>
  <si>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</si>
  <si>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</si>
  <si>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</si>
  <si>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</si>
  <si>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</si>
  <si>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</si>
  <si>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</si>
  <si>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</si>
  <si>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</si>
  <si>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</si>
  <si>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</si>
  <si>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</si>
  <si>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</si>
  <si>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</si>
  <si>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</si>
  <si>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</si>
  <si>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</si>
  <si>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</si>
  <si>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</si>
  <si>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</si>
  <si>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</si>
  <si>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</si>
  <si>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</si>
  <si>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</si>
  <si>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</si>
  <si>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</si>
  <si>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</si>
  <si>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</si>
  <si>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</si>
  <si>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</si>
  <si>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</si>
  <si>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</si>
  <si>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</si>
  <si>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</si>
  <si>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</si>
  <si>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</si>
  <si>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</si>
  <si>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</si>
  <si>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</si>
  <si>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</si>
  <si>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</si>
  <si>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</si>
  <si>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</si>
  <si>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</si>
  <si>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</si>
  <si>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</si>
  <si>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</si>
  <si>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</si>
  <si>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</si>
  <si>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</si>
  <si>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</si>
  <si>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</si>
  <si>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</si>
  <si>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</si>
  <si>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</si>
  <si>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</si>
  <si>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</si>
  <si>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</si>
  <si>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</si>
  <si>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</si>
  <si>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</si>
  <si>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</si>
  <si>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</si>
  <si>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</si>
  <si>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</si>
  <si>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</si>
  <si>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</si>
  <si>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</si>
  <si>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</si>
  <si>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</si>
  <si>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</si>
  <si>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</si>
  <si>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</si>
  <si>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</si>
  <si>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</si>
  <si>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</si>
  <si>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</si>
  <si>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</si>
  <si>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</si>
  <si>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</si>
  <si>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</si>
  <si>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</si>
  <si>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</si>
  <si>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</si>
  <si>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</si>
  <si>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</si>
  <si>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</si>
  <si>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</si>
  <si>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</si>
  <si>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</si>
  <si>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</si>
  <si>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</si>
  <si>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</si>
  <si>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</si>
  <si>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</si>
  <si>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</si>
  <si>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</si>
  <si>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</si>
  <si>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</si>
  <si>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</si>
  <si>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</si>
  <si>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</si>
  <si>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</si>
  <si>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</si>
  <si>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</si>
  <si>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</si>
  <si>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</si>
  <si>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</si>
  <si>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</si>
  <si>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</si>
  <si>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</si>
  <si>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</si>
  <si>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</si>
  <si>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</si>
  <si>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</si>
  <si>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</si>
  <si>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</si>
  <si>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</si>
  <si>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</si>
  <si>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</si>
  <si>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</si>
  <si>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</si>
  <si>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</si>
  <si>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</si>
  <si>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</si>
  <si>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</si>
  <si>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</si>
  <si>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</si>
  <si>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</si>
  <si>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</si>
  <si>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</si>
  <si>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</si>
  <si>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</si>
  <si>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</si>
  <si>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</si>
  <si>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</si>
  <si>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</si>
  <si>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</si>
  <si>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</si>
  <si>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</si>
  <si>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</si>
  <si>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</si>
  <si>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</si>
  <si>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</si>
  <si>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</si>
  <si>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</si>
  <si>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</si>
  <si>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</si>
  <si>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</si>
  <si>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</si>
  <si>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</si>
  <si>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</si>
  <si>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</si>
  <si>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</si>
  <si>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</si>
  <si>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</si>
  <si>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</si>
  <si>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</si>
  <si>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</si>
  <si>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</si>
  <si>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</si>
  <si>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</si>
  <si>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</si>
  <si>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</si>
  <si>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</si>
  <si>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</si>
  <si>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</si>
  <si>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</si>
  <si>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</si>
  <si>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</si>
  <si>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</si>
  <si>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</si>
  <si>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</si>
  <si>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</si>
  <si>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</si>
  <si>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</si>
  <si>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</si>
  <si>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</si>
  <si>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</si>
  <si>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</si>
  <si>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</si>
  <si>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</si>
  <si>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</si>
  <si>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</si>
  <si>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</si>
  <si>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</si>
  <si>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</si>
  <si>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</si>
  <si>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</si>
  <si>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</si>
  <si>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</si>
  <si>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</si>
  <si>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</si>
  <si>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</si>
  <si>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</si>
  <si>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</si>
  <si>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</si>
  <si>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</si>
  <si>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</si>
  <si>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</si>
  <si>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</si>
  <si>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</si>
  <si>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</si>
  <si>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</si>
  <si>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</si>
  <si>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</si>
  <si>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</si>
  <si>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</si>
  <si>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</si>
  <si>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</si>
  <si>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</si>
  <si>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</si>
  <si>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</si>
  <si>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</si>
  <si>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</si>
  <si>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</si>
  <si>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</si>
  <si>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</si>
  <si>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</si>
  <si>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</si>
  <si>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</si>
  <si>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</si>
  <si>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</si>
  <si>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</si>
  <si>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</si>
  <si>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</si>
  <si>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</si>
  <si>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</si>
  <si>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</si>
  <si>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</si>
  <si>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</si>
  <si>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</si>
  <si>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</si>
  <si>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</si>
  <si>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</si>
  <si>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</si>
  <si>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</si>
  <si>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</si>
  <si>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</si>
  <si>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</si>
  <si>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</si>
  <si>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</si>
  <si>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</si>
  <si>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</si>
  <si>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</si>
  <si>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</si>
  <si>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</si>
  <si>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</si>
  <si>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</si>
  <si>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</si>
  <si>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</si>
  <si>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</si>
  <si>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</si>
  <si>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</si>
  <si>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</si>
  <si>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</si>
  <si>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</si>
  <si>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</si>
  <si>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</si>
  <si>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</si>
  <si>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</si>
  <si>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</si>
  <si>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</si>
  <si>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</si>
  <si>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</si>
  <si>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</si>
  <si>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</si>
  <si>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</si>
  <si>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</si>
  <si>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</si>
  <si>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</si>
  <si>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</si>
  <si>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</si>
  <si>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</si>
  <si>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</si>
  <si>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</si>
  <si>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</si>
  <si>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</si>
  <si>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</si>
  <si>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</si>
  <si>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</si>
  <si>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</si>
  <si>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</si>
  <si>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</si>
  <si>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</si>
  <si>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</si>
  <si>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</si>
  <si>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</si>
  <si>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</si>
  <si>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</si>
  <si>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</si>
  <si>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</si>
  <si>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</si>
  <si>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</si>
  <si>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</si>
  <si>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</si>
  <si>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</si>
  <si>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</si>
  <si>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</si>
  <si>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</si>
  <si>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</si>
  <si>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</si>
  <si>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</si>
  <si>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</si>
  <si>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</si>
  <si>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</si>
  <si>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</si>
  <si>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</si>
  <si>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</si>
  <si>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</si>
  <si>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</si>
  <si>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</si>
  <si>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</si>
  <si>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</si>
  <si>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</si>
  <si>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</si>
  <si>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</si>
  <si>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</si>
  <si>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</si>
  <si>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</si>
  <si>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</si>
  <si>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</si>
  <si>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</si>
  <si>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</si>
  <si>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</si>
  <si>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</si>
  <si>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</si>
  <si>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</si>
  <si>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</si>
  <si>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</si>
  <si>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</si>
  <si>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</si>
  <si>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</si>
  <si>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</si>
  <si>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</si>
  <si>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</si>
  <si>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</si>
  <si>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</si>
  <si>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</si>
  <si>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</si>
  <si>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</si>
  <si>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</si>
  <si>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</si>
  <si>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</si>
  <si>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</si>
  <si>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</si>
  <si>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</si>
  <si>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</si>
  <si>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</si>
  <si>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</si>
  <si>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</si>
  <si>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</si>
  <si>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</si>
  <si>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</si>
  <si>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</si>
  <si>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</si>
  <si>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</si>
  <si>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</si>
  <si>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</si>
  <si>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</si>
  <si>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</si>
  <si>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</si>
  <si>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</si>
  <si>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</si>
  <si>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</si>
  <si>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</si>
  <si>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</si>
  <si>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</si>
  <si>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</si>
  <si>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</si>
  <si>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</si>
  <si>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</si>
  <si>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</si>
  <si>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</si>
  <si>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</si>
  <si>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</si>
  <si>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</si>
  <si>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</si>
  <si>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</si>
  <si>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</si>
  <si>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</si>
  <si>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</si>
  <si>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</si>
  <si>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</si>
  <si>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</si>
  <si>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</si>
  <si>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</si>
  <si>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</si>
  <si>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</si>
  <si>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</si>
  <si>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</si>
  <si>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</si>
  <si>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</si>
  <si>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</si>
  <si>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</si>
  <si>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</si>
  <si>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</si>
  <si>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</si>
  <si>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</si>
  <si>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</si>
  <si>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</si>
  <si>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</si>
  <si>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</si>
  <si>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</si>
  <si>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</si>
  <si>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</si>
  <si>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</si>
  <si>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</si>
  <si>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</si>
  <si>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</si>
  <si>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</si>
  <si>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</si>
  <si>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</si>
  <si>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</si>
  <si>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</si>
  <si>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</si>
  <si>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</si>
  <si>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</si>
  <si>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</si>
  <si>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</si>
  <si>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</si>
  <si>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</si>
  <si>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</si>
  <si>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</si>
  <si>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</si>
  <si>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</si>
  <si>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</si>
  <si>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</si>
  <si>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</si>
  <si>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</si>
  <si>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</si>
  <si>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</si>
  <si>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</si>
  <si>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</si>
  <si>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</si>
  <si>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</si>
  <si>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</si>
  <si>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</si>
  <si>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</si>
  <si>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</si>
  <si>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</si>
  <si>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</si>
  <si>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</si>
  <si>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</si>
  <si>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</si>
  <si>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</si>
  <si>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</si>
  <si>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</si>
  <si>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</si>
  <si>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</si>
  <si>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</si>
  <si>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</si>
  <si>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</si>
  <si>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</si>
  <si>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</si>
  <si>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</si>
  <si>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</si>
  <si>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</si>
  <si>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</si>
  <si>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</si>
  <si>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</si>
  <si>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</si>
  <si>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</si>
  <si>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</si>
  <si>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</si>
  <si>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</si>
  <si>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</si>
  <si>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</si>
  <si>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</si>
  <si>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</si>
  <si>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</si>
  <si>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</si>
  <si>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</si>
  <si>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</si>
  <si>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</si>
  <si>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</si>
  <si>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</si>
  <si>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</si>
  <si>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</si>
  <si>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</si>
  <si>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</si>
  <si>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</si>
  <si>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</si>
  <si>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</si>
  <si>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</si>
  <si>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</si>
  <si>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</si>
  <si>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</si>
  <si>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</si>
  <si>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</si>
  <si>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</si>
  <si>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</si>
  <si>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</si>
  <si>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</si>
  <si>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</si>
  <si>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</si>
  <si>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</si>
  <si>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</si>
  <si>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</si>
  <si>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</si>
  <si>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</si>
  <si>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</si>
  <si>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</si>
  <si>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</si>
  <si>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</si>
  <si>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</si>
  <si>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</si>
  <si>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</si>
  <si>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</si>
  <si>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</si>
  <si>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</si>
  <si>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</si>
  <si>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</si>
  <si>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</si>
  <si>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</si>
  <si>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</si>
  <si>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</si>
  <si>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</si>
  <si>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</si>
  <si>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</si>
  <si>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</si>
  <si>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</si>
  <si>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</si>
  <si>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</si>
  <si>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</si>
  <si>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</si>
  <si>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</si>
  <si>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</si>
  <si>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</si>
  <si>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</si>
  <si>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</si>
  <si>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</si>
  <si>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</si>
  <si>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</si>
  <si>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</si>
  <si>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</si>
  <si>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</si>
  <si>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</si>
  <si>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</si>
  <si>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</si>
  <si>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</si>
  <si>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</si>
  <si>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</si>
  <si>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</si>
  <si>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</si>
  <si>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</si>
  <si>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</si>
  <si>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</si>
  <si>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</si>
  <si>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</si>
  <si>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</si>
  <si>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</si>
  <si>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</si>
  <si>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</si>
  <si>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</si>
  <si>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</si>
  <si>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</si>
  <si>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</si>
  <si>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</si>
  <si>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</si>
  <si>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</si>
  <si>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</si>
  <si>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</si>
  <si>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</si>
  <si>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</si>
  <si>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</si>
  <si>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</si>
  <si>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</si>
  <si>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</si>
  <si>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</si>
  <si>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</si>
  <si>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</si>
  <si>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</si>
  <si>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</si>
  <si>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</si>
  <si>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</si>
  <si>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</si>
  <si>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</si>
  <si>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</si>
  <si>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</si>
  <si>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</si>
  <si>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</si>
  <si>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</si>
  <si>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</si>
  <si>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</si>
  <si>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</si>
  <si>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</si>
  <si>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</si>
  <si>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</si>
  <si>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</si>
  <si>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</si>
  <si>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</si>
  <si>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</si>
  <si>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</si>
  <si>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</si>
  <si>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</si>
  <si>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</si>
  <si>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</si>
  <si>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</si>
  <si>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</si>
  <si>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</si>
  <si>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</si>
  <si>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</si>
  <si>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</si>
  <si>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</si>
  <si>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</si>
  <si>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</si>
  <si>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</si>
  <si>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</si>
  <si>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</si>
  <si>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</si>
  <si>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</si>
  <si>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</si>
  <si>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</si>
  <si>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</si>
  <si>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</si>
  <si>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</si>
  <si>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</si>
  <si>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</si>
  <si>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</si>
  <si>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</si>
  <si>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</si>
  <si>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</si>
  <si>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</si>
  <si>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</si>
  <si>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</si>
  <si>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</si>
  <si>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</si>
  <si>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</si>
  <si>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</si>
  <si>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</si>
  <si>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</si>
  <si>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</si>
  <si>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</si>
  <si>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</si>
  <si>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</si>
  <si>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</si>
  <si>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</si>
  <si>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</si>
  <si>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</si>
  <si>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</si>
  <si>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</si>
  <si>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</si>
  <si>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</si>
  <si>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</si>
  <si>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</si>
  <si>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</si>
  <si>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</si>
  <si>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</si>
  <si>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</si>
  <si>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</si>
  <si>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</si>
  <si>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</si>
  <si>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</si>
  <si>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</si>
  <si>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</si>
  <si>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</si>
  <si>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</si>
  <si>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</si>
  <si>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</si>
  <si>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</si>
  <si>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</si>
  <si>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</si>
  <si>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</si>
  <si>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</si>
  <si>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</si>
  <si>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</si>
  <si>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</si>
  <si>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</si>
  <si>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</si>
  <si>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</si>
  <si>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</si>
  <si>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</si>
  <si>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</si>
  <si>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</si>
  <si>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</si>
  <si>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</si>
  <si>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</si>
  <si>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</si>
  <si>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</si>
  <si>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</si>
  <si>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</si>
  <si>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</si>
  <si>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</si>
  <si>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</si>
  <si>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</si>
  <si>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</si>
  <si>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</si>
  <si>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</si>
  <si>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</si>
  <si>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</si>
  <si>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</si>
  <si>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</si>
  <si>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</si>
  <si>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</si>
  <si>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</si>
  <si>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</si>
  <si>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</si>
  <si>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</si>
  <si>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</si>
  <si>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</si>
  <si>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</si>
  <si>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</si>
  <si>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</si>
  <si>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</si>
  <si>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</si>
  <si>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</si>
  <si>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</si>
  <si>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</si>
  <si>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</si>
  <si>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</si>
  <si>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</si>
  <si>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</si>
  <si>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</si>
  <si>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</si>
  <si>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</si>
  <si>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</si>
  <si>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</si>
  <si>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</si>
  <si>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</si>
  <si>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</si>
  <si>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</si>
  <si>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</si>
  <si>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</si>
  <si>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</si>
  <si>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</si>
  <si>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</si>
  <si>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</si>
  <si>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</si>
  <si>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</si>
  <si>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</si>
  <si>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</si>
  <si>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</si>
  <si>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</si>
  <si>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</si>
  <si>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</si>
  <si>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</si>
  <si>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</si>
  <si>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</si>
  <si>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</si>
  <si>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</si>
  <si>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</si>
  <si>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</si>
  <si>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</si>
  <si>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</si>
  <si>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</si>
  <si>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</si>
  <si>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</si>
  <si>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</si>
  <si>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</si>
  <si>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</si>
  <si>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</si>
  <si>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</si>
  <si>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</si>
  <si>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</si>
  <si>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</si>
  <si>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</si>
  <si>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</si>
  <si>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</si>
  <si>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</si>
  <si>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</si>
  <si>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</si>
  <si>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</si>
  <si>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</si>
  <si>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</si>
  <si>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</si>
  <si>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</si>
  <si>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</si>
  <si>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</si>
  <si>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</si>
  <si>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</si>
  <si>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</si>
  <si>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</si>
  <si>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</si>
  <si>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</si>
  <si>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</si>
  <si>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</si>
  <si>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</si>
  <si>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</si>
  <si>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</si>
  <si>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</si>
  <si>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</si>
  <si>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</si>
  <si>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</si>
  <si>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</si>
  <si>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</si>
  <si>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</si>
  <si>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</si>
  <si>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</si>
  <si>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</si>
  <si>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</si>
  <si>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</si>
  <si>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</si>
  <si>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</si>
  <si>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</si>
  <si>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</si>
  <si>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</si>
  <si>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</si>
  <si>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</si>
  <si>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</si>
  <si>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</si>
  <si>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</si>
  <si>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</si>
  <si>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</si>
  <si>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</si>
  <si>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</si>
  <si>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</si>
  <si>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</si>
  <si>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</si>
  <si>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</si>
  <si>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</si>
  <si>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</si>
  <si>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</si>
  <si>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</si>
  <si>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</si>
  <si>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</si>
  <si>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</si>
  <si>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</si>
  <si>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</si>
  <si>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</si>
  <si>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</si>
  <si>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</si>
  <si>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</si>
  <si>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</si>
  <si>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</si>
  <si>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</si>
  <si>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</si>
  <si>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</si>
  <si>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</si>
  <si>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</si>
  <si>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</si>
  <si>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</si>
  <si>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</si>
  <si>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</si>
  <si>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</si>
  <si>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</si>
  <si>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</si>
  <si>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</si>
  <si>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</si>
  <si>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</si>
  <si>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</si>
  <si>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</si>
  <si>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</si>
  <si>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</si>
  <si>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</si>
  <si>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</si>
  <si>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</si>
  <si>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</si>
  <si>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</si>
  <si>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</si>
  <si>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</si>
  <si>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</si>
  <si>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</si>
  <si>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</si>
  <si>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</si>
  <si>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</si>
  <si>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</si>
  <si>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</si>
  <si>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</si>
  <si>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</si>
  <si>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</si>
  <si>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</si>
  <si>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</si>
  <si>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</si>
  <si>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</si>
  <si>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</si>
  <si>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</si>
  <si>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</si>
  <si>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</si>
  <si>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</si>
  <si>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</si>
  <si>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</si>
  <si>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</si>
  <si>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</si>
  <si>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</si>
  <si>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</si>
  <si>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</si>
  <si>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</si>
  <si>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</si>
  <si>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</si>
  <si>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</si>
  <si>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</si>
  <si>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</si>
  <si>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</si>
  <si>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</si>
  <si>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</si>
  <si>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</si>
  <si>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</si>
  <si>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</si>
  <si>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</si>
  <si>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</si>
  <si>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</si>
  <si>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</si>
  <si>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</si>
  <si>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</si>
  <si>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</si>
  <si>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</si>
  <si>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</si>
  <si>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</si>
  <si>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</si>
  <si>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</si>
  <si>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</si>
  <si>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</si>
  <si>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</si>
  <si>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</si>
  <si>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</si>
  <si>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</si>
  <si>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</si>
  <si>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</si>
  <si>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</si>
  <si>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</si>
  <si>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</si>
  <si>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</si>
  <si>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</si>
  <si>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</si>
  <si>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</si>
  <si>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</si>
  <si>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</si>
  <si>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</si>
  <si>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</si>
  <si>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</si>
  <si>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</si>
  <si>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</si>
  <si>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</si>
  <si>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</si>
  <si>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</si>
  <si>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</si>
  <si>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</si>
  <si>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</si>
  <si>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</si>
  <si>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</si>
  <si>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</si>
  <si>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</si>
  <si>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</si>
  <si>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</si>
  <si>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</si>
  <si>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</si>
  <si>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</si>
  <si>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</si>
  <si>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</si>
  <si>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</si>
  <si>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</si>
  <si>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</si>
  <si>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</si>
  <si>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</si>
  <si>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</si>
  <si>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</si>
  <si>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</si>
  <si>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</si>
  <si>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</si>
  <si>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</si>
  <si>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</si>
  <si>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</si>
  <si>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</si>
  <si>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</si>
  <si>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</si>
  <si>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</si>
  <si>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</si>
  <si>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</si>
  <si>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</si>
  <si>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</si>
  <si>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</si>
  <si>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</si>
  <si>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</si>
  <si>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</si>
  <si>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</si>
  <si>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</si>
  <si>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</si>
  <si>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</si>
  <si>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</si>
  <si>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</si>
  <si>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</si>
  <si>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</si>
  <si>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</si>
  <si>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</si>
  <si>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</si>
  <si>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</si>
  <si>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</si>
  <si>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</si>
  <si>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</si>
  <si>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</si>
  <si>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</si>
  <si>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</si>
  <si>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</si>
  <si>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</si>
  <si>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</si>
  <si>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</si>
  <si>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</si>
  <si>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</si>
  <si>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</si>
  <si>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</si>
  <si>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</si>
  <si>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</si>
  <si>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</si>
  <si>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</si>
  <si>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</si>
  <si>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</si>
  <si>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</si>
  <si>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</si>
  <si>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</si>
  <si>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</si>
  <si>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</si>
  <si>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</si>
  <si>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</si>
  <si>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</si>
  <si>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</si>
  <si>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</si>
  <si>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</si>
  <si>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</si>
  <si>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</si>
  <si>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</si>
  <si>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</si>
  <si>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</si>
  <si>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</si>
  <si>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</si>
  <si>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</si>
  <si>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</si>
  <si>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</si>
  <si>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</si>
  <si>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</si>
  <si>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</si>
  <si>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</si>
  <si>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</si>
  <si>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</si>
  <si>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</si>
  <si>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</si>
  <si>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</si>
  <si>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</si>
  <si>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</si>
  <si>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</si>
  <si>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</si>
  <si>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</si>
  <si>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</si>
  <si>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</si>
  <si>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</si>
  <si>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</si>
  <si>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</si>
  <si>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</si>
  <si>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</si>
  <si>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</si>
  <si>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</si>
  <si>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</si>
  <si>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</si>
  <si>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</si>
  <si>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</si>
  <si>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</si>
  <si>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</si>
  <si>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</si>
  <si>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</si>
  <si>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</si>
  <si>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</si>
  <si>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</si>
  <si>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</si>
  <si>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</si>
  <si>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</si>
  <si>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</si>
  <si>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</si>
  <si>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</si>
  <si>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</si>
  <si>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</si>
  <si>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</si>
  <si>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</si>
  <si>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</si>
  <si>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</si>
  <si>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</si>
  <si>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</si>
  <si>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</si>
  <si>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</si>
  <si>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</si>
  <si>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</si>
  <si>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</si>
  <si>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</si>
  <si>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</si>
  <si>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</si>
  <si>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</si>
  <si>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</si>
  <si>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</si>
  <si>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</si>
  <si>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</si>
  <si>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</si>
  <si>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</si>
  <si>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</si>
  <si>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</si>
  <si>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</si>
  <si>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</si>
  <si>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</si>
  <si>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</si>
  <si>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</si>
  <si>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</si>
  <si>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</si>
  <si>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</si>
  <si>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</si>
  <si>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</si>
  <si>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</si>
  <si>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</si>
  <si>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</si>
  <si>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</si>
  <si>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</si>
  <si>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</si>
  <si>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</si>
  <si>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</si>
  <si>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</si>
  <si>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</si>
  <si>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</si>
  <si>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</si>
  <si>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</si>
  <si>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</si>
  <si>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</si>
  <si>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</si>
  <si>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</si>
  <si>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</si>
  <si>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</si>
  <si>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</si>
  <si>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</si>
  <si>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</si>
  <si>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</si>
  <si>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</si>
  <si>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</si>
  <si>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</si>
  <si>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</si>
  <si>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</si>
  <si>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</si>
  <si>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</si>
  <si>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</si>
  <si>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</si>
  <si>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</si>
  <si>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</si>
  <si>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</si>
  <si>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</si>
  <si>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</si>
  <si>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</si>
  <si>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</si>
  <si>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</si>
  <si>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</si>
  <si>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</si>
  <si>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</si>
  <si>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</si>
  <si>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</si>
  <si>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</si>
  <si>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</si>
  <si>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</si>
  <si>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</si>
  <si>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</si>
  <si>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</si>
  <si>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</si>
  <si>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</si>
  <si>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</si>
  <si>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</si>
  <si>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</si>
  <si>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</si>
  <si>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</si>
  <si>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</si>
  <si>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</si>
  <si>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</si>
  <si>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</si>
  <si>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</si>
  <si>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</si>
  <si>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</si>
  <si>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</si>
  <si>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</si>
  <si>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</si>
  <si>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</si>
  <si>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</si>
  <si>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</si>
  <si>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</si>
  <si>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</si>
  <si>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</si>
  <si>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</si>
  <si>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</si>
  <si>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</si>
  <si>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</si>
  <si>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</si>
  <si>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</si>
  <si>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</si>
  <si>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</si>
  <si>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</si>
  <si>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</si>
  <si>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</si>
  <si>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</si>
  <si>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</si>
  <si>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</si>
  <si>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</si>
  <si>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</si>
  <si>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</si>
  <si>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</si>
  <si>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</si>
  <si>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</si>
  <si>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</si>
  <si>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</si>
  <si>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</si>
  <si>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</si>
  <si>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</si>
  <si>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</si>
  <si>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</si>
  <si>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</si>
  <si>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</si>
  <si>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</si>
  <si>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</si>
  <si>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</si>
  <si>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</si>
  <si>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</si>
  <si>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</si>
  <si>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</si>
  <si>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</si>
  <si>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</si>
  <si>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</si>
  <si>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</si>
  <si>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</si>
  <si>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</si>
  <si>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</si>
  <si>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</si>
  <si>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</si>
  <si>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</si>
  <si>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</si>
  <si>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</si>
  <si>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</si>
  <si>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</si>
  <si>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</si>
  <si>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</si>
  <si>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</si>
  <si>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</si>
  <si>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</si>
  <si>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</si>
  <si>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</si>
  <si>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</si>
  <si>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</si>
  <si>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</si>
  <si>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</si>
  <si>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</si>
  <si>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</si>
  <si>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</si>
  <si>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</si>
  <si>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</si>
  <si>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</si>
  <si>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</si>
  <si>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</si>
  <si>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</si>
  <si>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</si>
  <si>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</si>
  <si>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</si>
  <si>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</si>
  <si>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</si>
  <si>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</si>
  <si>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</si>
  <si>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</si>
  <si>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</si>
  <si>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</si>
  <si>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</si>
  <si>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</si>
  <si>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</si>
  <si>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</si>
  <si>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</si>
  <si>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</si>
  <si>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</si>
  <si>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</si>
  <si>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</si>
  <si>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</si>
  <si>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</si>
  <si>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</si>
  <si>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</si>
  <si>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</si>
  <si>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</si>
  <si>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</si>
  <si>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</si>
  <si>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</si>
  <si>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</si>
  <si>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</si>
  <si>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</si>
  <si>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</si>
  <si>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</si>
  <si>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</si>
  <si>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</si>
  <si>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</si>
  <si>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</si>
  <si>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</si>
  <si>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</si>
  <si>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</si>
  <si>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</si>
  <si>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</si>
  <si>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</si>
  <si>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</si>
  <si>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</si>
  <si>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</si>
  <si>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</si>
  <si>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</si>
  <si>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</si>
  <si>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</si>
  <si>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</si>
  <si>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</si>
  <si>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</si>
  <si>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</si>
  <si>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</si>
  <si>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</si>
  <si>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</si>
  <si>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</si>
  <si>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</si>
  <si>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</si>
  <si>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</si>
  <si>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</si>
  <si>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</si>
  <si>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</si>
  <si>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</si>
  <si>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</si>
  <si>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</si>
  <si>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</si>
  <si>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</si>
  <si>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</si>
  <si>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</si>
  <si>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</si>
  <si>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</si>
  <si>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</si>
  <si>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</si>
  <si>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</si>
  <si>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</si>
  <si>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</si>
  <si>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</si>
  <si>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</si>
  <si>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</si>
  <si>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</si>
  <si>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</si>
  <si>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</si>
  <si>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</si>
  <si>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</si>
  <si>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</si>
  <si>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</si>
  <si>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</si>
  <si>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</si>
  <si>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</si>
  <si>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</si>
  <si>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</si>
  <si>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</si>
  <si>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</si>
  <si>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</si>
  <si>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</si>
  <si>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</si>
  <si>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</si>
  <si>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</si>
  <si>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</si>
  <si>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</si>
  <si>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</si>
  <si>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</si>
  <si>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</si>
  <si>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</si>
  <si>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</si>
  <si>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</si>
  <si>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</si>
  <si>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</si>
  <si>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</si>
  <si>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</si>
  <si>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</si>
  <si>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</si>
  <si>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</si>
  <si>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</si>
  <si>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</si>
  <si>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</si>
  <si>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</si>
  <si>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</si>
  <si>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</si>
  <si>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</si>
  <si>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</si>
  <si>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</si>
  <si>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</si>
  <si>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</si>
  <si>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</si>
  <si>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</si>
  <si>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</si>
  <si>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</si>
  <si>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</si>
  <si>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</si>
  <si>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</si>
  <si>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</si>
  <si>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</si>
  <si>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</si>
  <si>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</si>
  <si>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</si>
  <si>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</si>
  <si>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</si>
  <si>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</si>
  <si>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</si>
  <si>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</si>
  <si>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</si>
  <si>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</si>
  <si>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</si>
  <si>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</si>
  <si>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</si>
  <si>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</si>
  <si>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</si>
  <si>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</si>
  <si>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</si>
  <si>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</si>
  <si>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</si>
  <si>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</si>
  <si>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</si>
  <si>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</si>
  <si>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</si>
  <si>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</si>
  <si>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</si>
  <si>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</si>
  <si>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</si>
  <si>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</si>
  <si>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</si>
  <si>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</si>
  <si>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</si>
  <si>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</si>
  <si>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</si>
  <si>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</si>
  <si>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</si>
  <si>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</si>
  <si>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</si>
  <si>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</si>
  <si>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</si>
  <si>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</si>
  <si>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</si>
  <si>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</si>
  <si>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</si>
  <si>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</si>
  <si>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</si>
  <si>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</si>
  <si>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</si>
  <si>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</si>
  <si>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</si>
  <si>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</si>
  <si>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</si>
  <si>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</si>
  <si>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</si>
  <si>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</si>
  <si>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</si>
  <si>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</si>
  <si>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</si>
  <si>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</si>
  <si>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</si>
  <si>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</si>
  <si>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</si>
  <si>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</si>
  <si>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</si>
  <si>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</si>
  <si>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</si>
  <si>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</si>
  <si>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</si>
  <si>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</si>
  <si>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</si>
  <si>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</si>
  <si>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</si>
  <si>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</si>
  <si>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</si>
  <si>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</si>
  <si>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</si>
  <si>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</si>
  <si>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</si>
  <si>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</si>
  <si>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</si>
  <si>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</si>
  <si>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</si>
  <si>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</si>
  <si>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</si>
  <si>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</si>
  <si>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</si>
  <si>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</si>
  <si>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</si>
  <si>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</si>
  <si>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</si>
  <si>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</si>
  <si>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</si>
  <si>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</si>
  <si>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</si>
  <si>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</si>
  <si>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</si>
  <si>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</si>
  <si>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</si>
  <si>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</si>
  <si>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</si>
  <si>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</si>
  <si>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</si>
  <si>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</si>
  <si>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</si>
  <si>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</si>
  <si>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</si>
  <si>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</si>
  <si>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</si>
  <si>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</si>
  <si>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</si>
  <si>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</si>
  <si>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</si>
  <si>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</si>
  <si>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</si>
  <si>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</si>
  <si>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</si>
  <si>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</si>
  <si>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</si>
  <si>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</si>
  <si>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</si>
  <si>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</si>
  <si>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</si>
  <si>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</si>
  <si>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</si>
  <si>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</si>
  <si>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</si>
  <si>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</si>
  <si>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</si>
  <si>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</si>
  <si>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</si>
  <si>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</si>
  <si>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</si>
  <si>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</si>
  <si>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</si>
  <si>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</si>
  <si>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</si>
  <si>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</si>
  <si>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</si>
  <si>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</si>
  <si>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</si>
  <si>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</si>
  <si>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</si>
  <si>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</si>
  <si>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</si>
  <si>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</si>
  <si>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</si>
  <si>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</si>
  <si>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</si>
  <si>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</si>
  <si>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</si>
  <si>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</si>
  <si>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</si>
  <si>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</si>
  <si>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</si>
  <si>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</si>
  <si>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</si>
  <si>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</si>
  <si>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</si>
  <si>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</si>
  <si>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</si>
  <si>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</si>
  <si>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</si>
  <si>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</si>
  <si>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</si>
  <si>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</si>
  <si>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</si>
  <si>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</si>
  <si>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</si>
  <si>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</si>
  <si>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</si>
  <si>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</si>
  <si>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</si>
  <si>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</si>
  <si>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</si>
  <si>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</si>
  <si>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</si>
  <si>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</si>
  <si>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</si>
  <si>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</si>
  <si>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</si>
  <si>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</si>
  <si>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</si>
  <si>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</si>
  <si>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</si>
  <si>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</si>
  <si>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</si>
  <si>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</si>
  <si>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</si>
  <si>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</si>
  <si>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</si>
  <si>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</si>
  <si>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</si>
  <si>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</si>
  <si>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</si>
  <si>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</si>
  <si>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</si>
  <si>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</si>
  <si>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</si>
  <si>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</si>
  <si>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</si>
  <si>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</si>
  <si>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</si>
  <si>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</si>
  <si>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</si>
  <si>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</si>
  <si>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</si>
  <si>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</si>
  <si>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</si>
  <si>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</si>
  <si>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</si>
  <si>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</si>
  <si>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</si>
  <si>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</si>
  <si>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</si>
  <si>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</si>
  <si>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</si>
  <si>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</si>
  <si>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</si>
  <si>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</si>
  <si>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</si>
  <si>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</si>
  <si>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</si>
  <si>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</si>
  <si>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</si>
  <si>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</si>
  <si>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</si>
  <si>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</si>
  <si>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</si>
  <si>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</si>
  <si>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</si>
  <si>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</si>
  <si>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</si>
  <si>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</si>
  <si>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</si>
  <si>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</si>
  <si>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</si>
  <si>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</si>
  <si>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</si>
  <si>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</si>
  <si>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</si>
  <si>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</si>
  <si>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</si>
  <si>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</si>
  <si>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</si>
  <si>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</si>
  <si>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</si>
  <si>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</si>
  <si>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</si>
  <si>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</si>
  <si>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</si>
  <si>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</si>
  <si>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</si>
  <si>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</si>
  <si>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</si>
  <si>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</si>
  <si>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</si>
  <si>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</si>
  <si>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</si>
  <si>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</si>
  <si>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</si>
  <si>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</si>
  <si>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</si>
  <si>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</si>
  <si>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</si>
  <si>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</si>
  <si>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</si>
  <si>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</si>
  <si>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</si>
  <si>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</si>
  <si>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</si>
  <si>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</si>
  <si>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</si>
  <si>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</si>
  <si>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</si>
  <si>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</si>
  <si>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</si>
  <si>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</si>
  <si>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</si>
  <si>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</si>
  <si>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</si>
  <si>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</si>
  <si>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</si>
  <si>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</si>
  <si>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</si>
  <si>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</si>
  <si>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</si>
  <si>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</si>
  <si>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</si>
  <si>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</si>
  <si>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</si>
  <si>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</si>
  <si>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</si>
  <si>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</si>
  <si>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</si>
  <si>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</si>
  <si>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</si>
  <si>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</si>
  <si>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</si>
  <si>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</si>
  <si>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</si>
  <si>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</si>
  <si>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</si>
  <si>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</si>
  <si>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</si>
  <si>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</si>
  <si>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</si>
  <si>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</si>
  <si>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</si>
  <si>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</si>
  <si>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</si>
  <si>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</si>
  <si>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</si>
  <si>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</si>
  <si>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</si>
  <si>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</si>
  <si>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</si>
  <si>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</si>
  <si>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</si>
  <si>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</si>
  <si>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</si>
  <si>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</si>
  <si>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</si>
  <si>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</si>
  <si>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</si>
  <si>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</si>
  <si>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</si>
  <si>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</si>
  <si>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</si>
  <si>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</si>
  <si>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</si>
  <si>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</si>
  <si>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</si>
  <si>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</si>
  <si>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</si>
  <si>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</si>
  <si>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</si>
  <si>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</si>
  <si>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</si>
  <si>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</si>
  <si>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</si>
  <si>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</si>
  <si>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</si>
  <si>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</si>
  <si>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</si>
  <si>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</si>
  <si>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</si>
  <si>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</si>
  <si>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</si>
  <si>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</si>
  <si>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</si>
  <si>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</si>
  <si>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</si>
  <si>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</si>
  <si>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</si>
  <si>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</si>
  <si>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</si>
  <si>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</si>
  <si>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</si>
  <si>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</si>
  <si>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</si>
  <si>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</si>
  <si>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</si>
  <si>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</si>
  <si>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</si>
  <si>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</si>
  <si>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</si>
  <si>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</si>
  <si>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</si>
  <si>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</si>
  <si>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</si>
  <si>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</si>
  <si>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</si>
  <si>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</si>
  <si>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</si>
  <si>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</si>
  <si>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</si>
  <si>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</si>
  <si>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</si>
  <si>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</si>
  <si>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</si>
  <si>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</si>
  <si>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</si>
  <si>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</si>
  <si>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</si>
  <si>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</si>
  <si>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</si>
  <si>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</si>
  <si>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</si>
  <si>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</si>
  <si>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</si>
  <si>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</si>
  <si>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</si>
  <si>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</si>
  <si>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</si>
  <si>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</si>
  <si>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</si>
  <si>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</si>
  <si>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</si>
  <si>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</si>
  <si>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</si>
  <si>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</si>
  <si>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</si>
  <si>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</si>
  <si>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</si>
  <si>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</si>
  <si>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</si>
  <si>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</si>
  <si>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</si>
  <si>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</si>
  <si>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</si>
  <si>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</si>
  <si>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</si>
  <si>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</si>
  <si>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</si>
  <si>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</si>
  <si>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</si>
  <si>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</si>
  <si>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</si>
  <si>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</si>
  <si>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</si>
  <si>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</si>
  <si>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</si>
  <si>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</si>
  <si>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</si>
  <si>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</si>
  <si>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</si>
  <si>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</si>
  <si>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</si>
  <si>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</si>
  <si>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</si>
  <si>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</si>
  <si>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</si>
  <si>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</si>
  <si>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</si>
  <si>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</si>
  <si>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</si>
  <si>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</si>
  <si>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</si>
  <si>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</si>
  <si>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</si>
  <si>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</si>
  <si>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</si>
  <si>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</si>
  <si>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</si>
  <si>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</si>
  <si>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</si>
  <si>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</si>
  <si>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</si>
  <si>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</si>
  <si>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</si>
  <si>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</si>
  <si>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</si>
  <si>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</si>
  <si>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</si>
  <si>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</si>
  <si>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</si>
  <si>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</si>
  <si>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</si>
  <si>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</si>
  <si>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</si>
  <si>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</si>
  <si>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</si>
  <si>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</si>
  <si>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</si>
  <si>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</si>
  <si>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</si>
  <si>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</si>
  <si>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</si>
  <si>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</si>
  <si>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</si>
  <si>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</si>
  <si>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</si>
  <si>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</si>
  <si>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</si>
  <si>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</si>
  <si>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</si>
  <si>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</si>
  <si>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</si>
  <si>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</si>
  <si>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</si>
  <si>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</si>
  <si>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</si>
  <si>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</si>
  <si>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</si>
  <si>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</si>
  <si>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</si>
  <si>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</si>
  <si>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</si>
  <si>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</si>
  <si>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</si>
  <si>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</si>
  <si>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</si>
  <si>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</si>
  <si>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</si>
  <si>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</si>
  <si>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</si>
  <si>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</si>
  <si>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</si>
  <si>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</si>
  <si>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</si>
  <si>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</si>
  <si>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</si>
  <si>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</si>
  <si>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</si>
  <si>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</si>
  <si>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</si>
  <si>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</si>
  <si>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</si>
  <si>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</si>
  <si>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</si>
  <si>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</si>
  <si>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</si>
  <si>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</si>
  <si>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</si>
  <si>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</si>
  <si>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</si>
  <si>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</si>
  <si>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</si>
  <si>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</si>
  <si>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</si>
  <si>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</si>
  <si>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</si>
  <si>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</si>
  <si>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</si>
  <si>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</si>
  <si>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</si>
  <si>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</si>
  <si>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</si>
  <si>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</si>
  <si>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</si>
  <si>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</si>
  <si>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</si>
  <si>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</si>
  <si>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</si>
  <si>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</si>
  <si>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</si>
  <si>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</si>
  <si>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</si>
  <si>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</si>
  <si>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</si>
  <si>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</si>
  <si>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</si>
  <si>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</si>
  <si>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</si>
  <si>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</si>
  <si>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</si>
  <si>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</si>
  <si>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</si>
  <si>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</si>
  <si>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</si>
  <si>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</si>
  <si>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</si>
  <si>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</si>
  <si>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</si>
  <si>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</si>
  <si>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</si>
  <si>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</si>
  <si>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</si>
  <si>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</si>
  <si>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</si>
  <si>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</si>
  <si>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</si>
  <si>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</si>
  <si>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</si>
  <si>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</si>
  <si>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</si>
  <si>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</si>
  <si>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</si>
  <si>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</si>
  <si>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</si>
  <si>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</si>
  <si>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</si>
  <si>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</si>
  <si>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</si>
  <si>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</si>
  <si>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</si>
  <si>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</si>
  <si>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</si>
  <si>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</si>
  <si>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</si>
  <si>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</si>
  <si>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</si>
  <si>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</si>
  <si>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</si>
  <si>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</si>
  <si>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</si>
  <si>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</si>
  <si>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</si>
  <si>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</si>
  <si>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</si>
  <si>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</si>
  <si>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</si>
  <si>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</si>
  <si>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</si>
  <si>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</si>
  <si>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</si>
  <si>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</si>
  <si>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</si>
  <si>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</si>
  <si>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</si>
  <si>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</si>
  <si>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</si>
  <si>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</si>
  <si>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</si>
  <si>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</si>
  <si>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</si>
  <si>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</si>
  <si>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</si>
  <si>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</si>
  <si>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</si>
  <si>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</si>
  <si>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</si>
  <si>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</si>
  <si>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</si>
  <si>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</si>
  <si>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</si>
  <si>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</si>
  <si>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</si>
  <si>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</si>
  <si>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</si>
  <si>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</si>
  <si>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</si>
  <si>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</si>
  <si>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</si>
  <si>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</si>
  <si>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</si>
  <si>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</si>
  <si>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</si>
  <si>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</si>
  <si>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</si>
  <si>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</si>
  <si>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</si>
  <si>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</si>
  <si>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</si>
  <si>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</si>
  <si>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</si>
  <si>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</si>
  <si>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</si>
  <si>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</si>
  <si>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</si>
  <si>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</si>
  <si>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</si>
  <si>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</si>
  <si>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</si>
  <si>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</si>
  <si>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</si>
  <si>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</si>
  <si>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</si>
  <si>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</si>
  <si>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</si>
  <si>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</si>
  <si>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</si>
  <si>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</si>
  <si>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</si>
  <si>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</si>
  <si>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</si>
  <si>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</si>
  <si>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</si>
  <si>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</si>
  <si>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</si>
  <si>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</si>
  <si>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</si>
  <si>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</si>
  <si>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</si>
  <si>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</si>
  <si>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</si>
  <si>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</si>
  <si>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</si>
  <si>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</si>
  <si>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</si>
  <si>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</si>
  <si>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</si>
  <si>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</si>
  <si>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</si>
  <si>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</si>
  <si>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</si>
  <si>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</si>
  <si>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</si>
  <si>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</si>
  <si>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</si>
  <si>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</si>
  <si>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</si>
  <si>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</si>
  <si>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</si>
  <si>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</si>
  <si>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</si>
  <si>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</si>
  <si>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</si>
  <si>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</si>
  <si>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</si>
  <si>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</si>
  <si>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</si>
  <si>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</si>
  <si>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</si>
  <si>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</si>
  <si>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</si>
  <si>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</si>
  <si>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</si>
  <si>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</si>
  <si>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</si>
  <si>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</si>
  <si>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</si>
  <si>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</si>
  <si>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</si>
  <si>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</si>
  <si>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</si>
  <si>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</si>
  <si>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</si>
  <si>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</si>
  <si>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</si>
  <si>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</si>
  <si>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</si>
  <si>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</si>
  <si>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</si>
  <si>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</si>
  <si>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</si>
  <si>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</si>
  <si>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</si>
  <si>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</si>
  <si>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</si>
  <si>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</si>
  <si>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</si>
  <si>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</si>
  <si>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</si>
  <si>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</si>
  <si>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</si>
  <si>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</si>
  <si>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</si>
  <si>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</si>
  <si>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</si>
  <si>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</si>
  <si>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</si>
  <si>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</si>
  <si>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</si>
  <si>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</si>
  <si>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</si>
  <si>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</si>
  <si>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</si>
  <si>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</si>
  <si>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</si>
  <si>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</si>
  <si>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</si>
  <si>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</si>
  <si>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</si>
  <si>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</si>
  <si>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</si>
  <si>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</si>
  <si>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</si>
  <si>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</si>
  <si>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</si>
  <si>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</si>
  <si>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</si>
  <si>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</si>
  <si>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</si>
  <si>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</si>
  <si>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</si>
  <si>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</si>
  <si>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</si>
  <si>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</si>
  <si>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</si>
  <si>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</si>
  <si>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</si>
  <si>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</si>
  <si>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</si>
  <si>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</si>
  <si>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</si>
  <si>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</si>
  <si>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</si>
  <si>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</si>
  <si>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</si>
  <si>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</si>
  <si>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</si>
  <si>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</si>
  <si>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</si>
  <si>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</si>
  <si>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</si>
  <si>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</si>
  <si>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</si>
  <si>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</si>
  <si>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</si>
  <si>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</si>
  <si>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</si>
  <si>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</si>
  <si>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</si>
  <si>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</si>
  <si>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</si>
  <si>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</si>
  <si>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</si>
  <si>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</si>
  <si>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</si>
  <si>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</si>
  <si>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</si>
  <si>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</si>
  <si>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</si>
  <si>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</si>
  <si>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</si>
  <si>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</si>
  <si>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</si>
  <si>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</si>
  <si>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</si>
  <si>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</si>
  <si>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</si>
  <si>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</si>
  <si>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</si>
  <si>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</si>
  <si>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</si>
  <si>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</si>
  <si>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</si>
  <si>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</si>
  <si>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</si>
  <si>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</si>
  <si>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</si>
  <si>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</si>
  <si>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</si>
  <si>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</si>
  <si>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</si>
  <si>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</si>
  <si>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</si>
  <si>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</si>
  <si>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</si>
  <si>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</si>
  <si>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</si>
  <si>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</si>
  <si>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</si>
  <si>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</si>
  <si>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</si>
  <si>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</si>
  <si>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</si>
  <si>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</si>
  <si>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</si>
  <si>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</si>
  <si>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</si>
  <si>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</si>
  <si>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</si>
  <si>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</si>
  <si>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</si>
  <si>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</si>
  <si>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</si>
  <si>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</si>
  <si>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</si>
  <si>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</si>
  <si>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</si>
  <si>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</si>
  <si>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</si>
  <si>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</si>
  <si>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</si>
  <si>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</si>
  <si>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</si>
  <si>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</si>
  <si>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</si>
  <si>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</si>
  <si>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</si>
  <si>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</si>
  <si>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</si>
  <si>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</si>
  <si>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</si>
  <si>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</si>
  <si>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</si>
  <si>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</si>
  <si>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</si>
  <si>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</si>
  <si>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</si>
  <si>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</si>
  <si>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</si>
  <si>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</si>
  <si>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</si>
  <si>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</si>
  <si>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</si>
  <si>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</si>
  <si>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</si>
  <si>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</si>
  <si>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</si>
  <si>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</si>
  <si>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</si>
  <si>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</si>
  <si>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</si>
  <si>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</si>
  <si>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</si>
  <si>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</si>
  <si>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</si>
  <si>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</si>
  <si>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</si>
  <si>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</si>
  <si>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</si>
  <si>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</si>
  <si>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</si>
  <si>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</si>
  <si>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</si>
  <si>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</si>
  <si>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</si>
  <si>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</si>
  <si>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</si>
  <si>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</si>
  <si>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</si>
  <si>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</si>
  <si>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</si>
  <si>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</si>
  <si>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</si>
  <si>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</si>
  <si>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</si>
  <si>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</si>
  <si>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</si>
  <si>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</si>
  <si>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</si>
  <si>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</si>
  <si>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</si>
  <si>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</si>
  <si>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</si>
  <si>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</si>
  <si>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</si>
  <si>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</si>
  <si>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</si>
  <si>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</si>
  <si>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</si>
  <si>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</si>
  <si>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</si>
  <si>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</si>
  <si>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</si>
  <si>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</si>
  <si>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</si>
  <si>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</si>
  <si>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</si>
  <si>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</si>
  <si>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</si>
  <si>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</si>
  <si>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</si>
  <si>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</si>
  <si>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</si>
  <si>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</si>
  <si>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</si>
  <si>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</si>
  <si>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</si>
  <si>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</si>
  <si>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</si>
  <si>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</si>
  <si>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</si>
  <si>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</si>
  <si>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</si>
  <si>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</si>
  <si>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</si>
  <si>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</si>
  <si>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</si>
  <si>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</si>
  <si>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</si>
  <si>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</si>
  <si>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</si>
  <si>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</si>
  <si>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</si>
  <si>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</si>
  <si>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</si>
  <si>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</si>
  <si>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</si>
  <si>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</si>
  <si>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</si>
  <si>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</si>
  <si>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</si>
  <si>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</si>
  <si>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</si>
  <si>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</si>
  <si>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</si>
  <si>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</si>
  <si>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</si>
  <si>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</si>
  <si>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</si>
  <si>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</si>
  <si>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</si>
  <si>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</si>
  <si>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</si>
  <si>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</si>
  <si>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</si>
  <si>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</si>
  <si>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</si>
  <si>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</si>
  <si>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</si>
  <si>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</si>
  <si>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</si>
  <si>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</si>
  <si>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</si>
  <si>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</si>
  <si>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</si>
  <si>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</si>
  <si>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</si>
  <si>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</si>
  <si>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</si>
  <si>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</si>
  <si>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</si>
  <si>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</si>
  <si>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</si>
  <si>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</si>
  <si>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</si>
  <si>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</si>
  <si>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</si>
  <si>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</si>
  <si>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</si>
  <si>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</si>
  <si>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</si>
  <si>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</si>
  <si>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</si>
  <si>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</si>
  <si>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</si>
  <si>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</si>
  <si>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</si>
  <si>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</si>
  <si>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</si>
  <si>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</si>
  <si>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</si>
  <si>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</si>
  <si>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</si>
  <si>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</si>
  <si>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</si>
  <si>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</si>
  <si>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</si>
  <si>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</si>
  <si>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</si>
  <si>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</si>
  <si>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</si>
  <si>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</si>
  <si>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</si>
  <si>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</si>
  <si>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</si>
  <si>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</si>
  <si>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</si>
  <si>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</si>
  <si>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</si>
  <si>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</si>
  <si>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</si>
  <si>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</si>
  <si>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</si>
  <si>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</si>
  <si>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</si>
  <si>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</si>
  <si>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</si>
  <si>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</si>
  <si>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</si>
  <si>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</si>
  <si>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</si>
  <si>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</si>
  <si>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</si>
  <si>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</si>
  <si>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</si>
  <si>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</si>
  <si>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</si>
  <si>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</si>
  <si>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</si>
  <si>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</si>
  <si>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</si>
  <si>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</si>
  <si>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</si>
  <si>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</si>
  <si>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</si>
  <si>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</si>
  <si>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</si>
  <si>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</si>
  <si>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</si>
  <si>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</si>
  <si>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</si>
  <si>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</si>
  <si>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</si>
  <si>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</si>
  <si>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</si>
  <si>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</si>
  <si>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</si>
  <si>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</si>
  <si>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</si>
  <si>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</si>
  <si>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</si>
  <si>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</si>
  <si>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</si>
  <si>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</si>
  <si>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</si>
  <si>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</si>
  <si>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</si>
  <si>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</si>
  <si>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</si>
  <si>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</si>
  <si>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</si>
  <si>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</si>
  <si>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</si>
  <si>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</si>
  <si>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</si>
  <si>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</si>
  <si>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</si>
  <si>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</si>
  <si>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</si>
  <si>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</si>
  <si>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</si>
  <si>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</si>
  <si>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</si>
  <si>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</si>
  <si>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</si>
  <si>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</si>
  <si>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</si>
  <si>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</si>
  <si>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</si>
  <si>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</si>
  <si>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</si>
  <si>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</si>
  <si>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</si>
  <si>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</si>
  <si>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</si>
  <si>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</si>
  <si>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</si>
  <si>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</si>
  <si>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</si>
  <si>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</si>
  <si>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</si>
  <si>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</si>
  <si>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</si>
  <si>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</si>
  <si>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</si>
  <si>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</si>
  <si>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</si>
  <si>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</si>
  <si>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</si>
  <si>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</si>
  <si>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</si>
  <si>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</si>
  <si>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</si>
  <si>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</si>
  <si>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</si>
  <si>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</si>
  <si>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</si>
  <si>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</si>
  <si>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</si>
  <si>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</si>
  <si>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</si>
  <si>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</si>
  <si>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</si>
  <si>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</si>
  <si>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</si>
  <si>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</si>
  <si>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</si>
  <si>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</si>
  <si>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</si>
  <si>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</si>
  <si>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</si>
  <si>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</si>
  <si>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</si>
  <si>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</si>
  <si>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</si>
  <si>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</si>
  <si>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</si>
  <si>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</si>
  <si>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</si>
  <si>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</si>
  <si>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</si>
  <si>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</si>
  <si>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</si>
  <si>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</si>
  <si>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</si>
  <si>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</si>
  <si>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</si>
  <si>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</si>
  <si>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</si>
  <si>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</si>
  <si>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</si>
  <si>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</si>
  <si>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</si>
  <si>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</si>
  <si>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</si>
  <si>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</si>
  <si>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</si>
  <si>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</si>
  <si>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</si>
  <si>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</si>
  <si>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</si>
  <si>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</si>
  <si>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</si>
  <si>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</si>
  <si>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</si>
  <si>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</si>
  <si>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</si>
  <si>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</si>
  <si>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</si>
  <si>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</si>
  <si>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</si>
  <si>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</si>
  <si>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</si>
  <si>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</si>
  <si>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</si>
  <si>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</si>
  <si>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</si>
  <si>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</si>
  <si>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</si>
  <si>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</si>
  <si>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</si>
  <si>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</si>
  <si>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</si>
  <si>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</si>
  <si>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</si>
  <si>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</si>
  <si>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</si>
  <si>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</si>
  <si>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</si>
  <si>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</si>
  <si>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</si>
  <si>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</si>
  <si>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</si>
  <si>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</si>
  <si>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</si>
  <si>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</si>
  <si>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</si>
  <si>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</si>
  <si>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</si>
  <si>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</si>
  <si>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</si>
  <si>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</si>
  <si>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</si>
  <si>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</si>
  <si>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</si>
  <si>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</si>
  <si>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</si>
  <si>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</si>
  <si>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</si>
  <si>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</si>
  <si>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</si>
  <si>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</si>
  <si>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</si>
  <si>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</si>
  <si>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</si>
  <si>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</si>
  <si>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</si>
  <si>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</si>
  <si>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</si>
  <si>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</si>
  <si>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</si>
  <si>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</si>
  <si>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</si>
  <si>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</si>
  <si>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</si>
  <si>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</si>
  <si>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</si>
  <si>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</si>
  <si>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</si>
  <si>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</si>
  <si>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</si>
  <si>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</si>
  <si>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</si>
  <si>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</si>
  <si>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</si>
  <si>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</si>
  <si>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</si>
  <si>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</si>
  <si>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</si>
  <si>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</si>
  <si>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</si>
  <si>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</si>
  <si>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</si>
  <si>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</si>
  <si>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</si>
  <si>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</si>
  <si>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</si>
  <si>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</si>
  <si>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</si>
  <si>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</si>
  <si>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</si>
  <si>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</si>
  <si>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</si>
  <si>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</si>
  <si>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</si>
  <si>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</si>
  <si>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</si>
  <si>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</si>
  <si>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</si>
  <si>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</si>
  <si>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</si>
  <si>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</si>
  <si>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</si>
  <si>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</si>
  <si>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</si>
  <si>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</si>
  <si>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</si>
  <si>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</si>
  <si>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</si>
  <si>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</si>
  <si>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</si>
  <si>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</si>
  <si>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</si>
  <si>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</si>
  <si>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</si>
  <si>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</si>
  <si>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</si>
  <si>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</si>
  <si>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</si>
  <si>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</si>
  <si>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</si>
  <si>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</si>
  <si>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</si>
  <si>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</si>
  <si>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</si>
  <si>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</si>
  <si>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</si>
  <si>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</si>
  <si>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</si>
  <si>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</si>
  <si>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</si>
  <si>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</si>
  <si>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</si>
  <si>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</si>
  <si>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</si>
  <si>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</si>
  <si>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</si>
  <si>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</si>
  <si>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</si>
  <si>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</si>
  <si>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</si>
  <si>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</si>
  <si>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</si>
  <si>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</si>
  <si>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</si>
  <si>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</si>
  <si>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</si>
  <si>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</si>
  <si>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</si>
  <si>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</si>
  <si>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</si>
  <si>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</si>
  <si>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</si>
  <si>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</si>
  <si>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</si>
  <si>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</si>
  <si>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</si>
  <si>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</si>
  <si>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</si>
  <si>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</si>
  <si>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</si>
  <si>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</si>
  <si>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</si>
  <si>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</si>
  <si>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</si>
  <si>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</si>
  <si>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</si>
  <si>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</si>
  <si>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</si>
  <si>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</si>
  <si>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</si>
  <si>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</si>
  <si>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</si>
  <si>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</si>
  <si>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</si>
  <si>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</si>
  <si>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</si>
  <si>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</si>
  <si>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</si>
  <si>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</si>
  <si>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</si>
  <si>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</si>
  <si>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</si>
  <si>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</si>
  <si>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</si>
  <si>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</si>
  <si>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</si>
  <si>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</si>
  <si>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</si>
  <si>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</si>
  <si>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</si>
  <si>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</si>
  <si>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</si>
  <si>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</si>
  <si>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</si>
  <si>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</si>
  <si>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</si>
  <si>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</si>
  <si>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</si>
  <si>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</si>
  <si>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</si>
  <si>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</si>
  <si>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</si>
  <si>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</si>
  <si>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</si>
  <si>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</si>
  <si>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</si>
  <si>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</si>
  <si>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</si>
  <si>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</si>
  <si>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</si>
  <si>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</si>
  <si>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</si>
  <si>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</si>
  <si>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</si>
  <si>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</si>
  <si>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</si>
  <si>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</si>
  <si>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</si>
  <si>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</si>
  <si>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</si>
  <si>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</si>
  <si>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</si>
  <si>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</si>
  <si>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</si>
  <si>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</si>
  <si>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</si>
  <si>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</si>
  <si>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</si>
  <si>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</si>
  <si>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</si>
  <si>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</si>
  <si>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</si>
  <si>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</si>
  <si>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</si>
  <si>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</si>
  <si>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</si>
  <si>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</si>
  <si>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</si>
  <si>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</si>
  <si>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</si>
  <si>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</si>
  <si>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</si>
  <si>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</si>
  <si>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</si>
  <si>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</si>
  <si>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</si>
  <si>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</si>
  <si>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</si>
  <si>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</si>
  <si>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</si>
  <si>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</si>
  <si>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</si>
  <si>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</si>
  <si>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</si>
  <si>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</si>
  <si>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</si>
  <si>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</si>
  <si>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</si>
  <si>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</si>
  <si>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</si>
  <si>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</si>
  <si>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</si>
  <si>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</si>
  <si>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</si>
  <si>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</si>
  <si>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</si>
  <si>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</si>
  <si>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</si>
  <si>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</si>
  <si>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</si>
  <si>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</si>
  <si>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</si>
  <si>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</si>
  <si>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</si>
  <si>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</si>
  <si>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</si>
  <si>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</si>
  <si>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</si>
  <si>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</si>
  <si>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</si>
  <si>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</si>
  <si>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</si>
  <si>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</si>
  <si>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</si>
  <si>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</si>
  <si>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</si>
  <si>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</si>
  <si>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</si>
  <si>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</si>
  <si>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</si>
  <si>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</si>
  <si>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</si>
  <si>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</si>
  <si>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</si>
  <si>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</si>
  <si>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</si>
  <si>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</si>
  <si>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</si>
  <si>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</si>
  <si>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</si>
  <si>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</si>
  <si>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</si>
  <si>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</si>
  <si>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</si>
  <si>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</si>
  <si>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</si>
  <si>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</si>
  <si>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</si>
  <si>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</si>
  <si>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</si>
  <si>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</si>
  <si>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</si>
  <si>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</si>
  <si>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</si>
  <si>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</si>
  <si>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</si>
  <si>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</si>
  <si>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</si>
  <si>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</si>
  <si>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</si>
  <si>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</si>
  <si>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</si>
  <si>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</si>
  <si>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</si>
  <si>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</si>
  <si>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</si>
  <si>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</si>
  <si>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</si>
  <si>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</si>
  <si>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</si>
  <si>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</si>
  <si>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</si>
  <si>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</si>
  <si>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</si>
  <si>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</si>
  <si>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</si>
  <si>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</si>
  <si>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</si>
  <si>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</si>
  <si>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</si>
  <si>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</si>
  <si>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</si>
  <si>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</si>
  <si>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</si>
  <si>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</si>
  <si>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</si>
  <si>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</si>
  <si>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</si>
  <si>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</si>
  <si>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</si>
  <si>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</si>
  <si>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</si>
  <si>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</si>
  <si>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</si>
  <si>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</si>
  <si>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</si>
  <si>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</si>
  <si>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</si>
  <si>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</si>
  <si>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</si>
  <si>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</si>
  <si>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</si>
  <si>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</si>
  <si>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</si>
  <si>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</si>
  <si>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</si>
  <si>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</si>
  <si>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</si>
  <si>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</si>
  <si>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</si>
  <si>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</si>
  <si>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</si>
  <si>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</si>
  <si>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</si>
  <si>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</si>
  <si>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</si>
  <si>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</si>
  <si>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</si>
  <si>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</si>
  <si>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</si>
  <si>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</si>
  <si>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</si>
  <si>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</si>
  <si>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</si>
  <si>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</si>
  <si>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</si>
  <si>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</si>
  <si>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</si>
  <si>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</si>
  <si>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</si>
  <si>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</si>
  <si>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</si>
  <si>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</si>
  <si>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</si>
  <si>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</si>
  <si>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</si>
  <si>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</si>
  <si>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</si>
  <si>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</si>
  <si>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</si>
  <si>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</si>
  <si>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</si>
  <si>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</si>
  <si>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</si>
  <si>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</si>
  <si>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</si>
  <si>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</si>
  <si>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</si>
  <si>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</si>
  <si>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</si>
  <si>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</si>
  <si>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</si>
  <si>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</si>
  <si>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</si>
  <si>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</si>
  <si>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</si>
  <si>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</si>
  <si>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</si>
  <si>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</si>
  <si>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</si>
  <si>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</si>
  <si>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</si>
  <si>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</si>
  <si>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</si>
  <si>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</si>
  <si>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</si>
  <si>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</si>
  <si>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</si>
  <si>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</si>
  <si>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</si>
  <si>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</si>
  <si>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</si>
  <si>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</si>
  <si>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</si>
  <si>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</si>
  <si>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</si>
  <si>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</si>
  <si>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</si>
  <si>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</si>
  <si>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</si>
  <si>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</si>
  <si>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</si>
  <si>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</si>
  <si>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</si>
  <si>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</si>
  <si>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</si>
  <si>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</si>
  <si>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</si>
  <si>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</si>
  <si>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</si>
  <si>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</si>
  <si>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</si>
  <si>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</si>
  <si>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</si>
  <si>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</si>
  <si>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</si>
  <si>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</si>
  <si>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</si>
  <si>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</si>
  <si>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</si>
  <si>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</si>
  <si>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</si>
  <si>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</si>
  <si>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</si>
  <si>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</si>
  <si>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</si>
  <si>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</si>
  <si>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</si>
  <si>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</si>
  <si>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</si>
  <si>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</si>
  <si>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</si>
  <si>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</si>
  <si>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</si>
  <si>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</si>
  <si>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</si>
  <si>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</si>
  <si>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</si>
  <si>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</si>
  <si>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</si>
  <si>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</si>
  <si>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</si>
  <si>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</si>
  <si>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</si>
  <si>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</si>
  <si>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</si>
  <si>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</si>
  <si>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</si>
  <si>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</si>
  <si>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</si>
  <si>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</si>
  <si>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</si>
  <si>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</si>
  <si>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</si>
  <si>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</si>
  <si>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</si>
  <si>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</si>
  <si>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</si>
  <si>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</si>
  <si>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</si>
  <si>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</si>
  <si>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</si>
  <si>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</si>
  <si>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</si>
  <si>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</si>
  <si>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</si>
  <si>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</si>
  <si>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</si>
  <si>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</si>
  <si>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</si>
  <si>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</si>
  <si>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</si>
  <si>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</si>
  <si>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</si>
  <si>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</si>
  <si>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</si>
  <si>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</si>
  <si>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</si>
  <si>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</si>
  <si>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</si>
  <si>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</si>
  <si>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</si>
  <si>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</si>
  <si>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</si>
  <si>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</si>
  <si>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</si>
  <si>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</si>
  <si>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</si>
  <si>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</si>
  <si>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</si>
  <si>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</si>
  <si>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</si>
  <si>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</si>
  <si>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</si>
  <si>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</si>
  <si>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</si>
  <si>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</si>
  <si>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</si>
  <si>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</si>
  <si>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</si>
  <si>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</si>
  <si>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</si>
  <si>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</si>
  <si>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</si>
  <si>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</si>
  <si>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</si>
  <si>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</si>
  <si>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</si>
  <si>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</si>
  <si>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</si>
  <si>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</si>
  <si>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</si>
  <si>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</si>
  <si>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</si>
  <si>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</si>
  <si>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</si>
  <si>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</si>
  <si>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</si>
  <si>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</si>
  <si>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</si>
  <si>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</si>
  <si>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</si>
  <si>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</si>
  <si>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</si>
  <si>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</si>
  <si>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</si>
  <si>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</si>
  <si>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</si>
  <si>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</si>
  <si>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</si>
  <si>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</si>
  <si>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</si>
  <si>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</si>
  <si>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</si>
  <si>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</si>
  <si>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</si>
  <si>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</si>
  <si>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</si>
  <si>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</si>
  <si>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</si>
  <si>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</si>
  <si>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</si>
  <si>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</si>
  <si>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</si>
  <si>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</si>
  <si>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</si>
  <si>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</si>
  <si>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</si>
  <si>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</si>
  <si>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</si>
  <si>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</si>
  <si>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</si>
  <si>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</si>
  <si>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</si>
  <si>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</si>
  <si>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</si>
  <si>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</si>
  <si>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</si>
  <si>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</si>
  <si>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</si>
  <si>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</si>
  <si>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</si>
  <si>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</si>
  <si>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</si>
  <si>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</si>
  <si>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</si>
  <si>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</si>
  <si>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</si>
  <si>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</si>
  <si>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</si>
  <si>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</si>
  <si>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</si>
  <si>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</si>
  <si>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</si>
  <si>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</si>
  <si>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</si>
  <si>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</si>
  <si>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</si>
  <si>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</si>
  <si>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</si>
  <si>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</si>
  <si>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</si>
  <si>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</si>
  <si>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</si>
  <si>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</si>
  <si>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</si>
  <si>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</si>
  <si>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</si>
  <si>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</si>
  <si>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</si>
  <si>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</si>
  <si>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</si>
  <si>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</si>
  <si>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</si>
  <si>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</si>
  <si>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</si>
  <si>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</si>
  <si>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</si>
  <si>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</si>
  <si>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</si>
  <si>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</si>
  <si>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</si>
  <si>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</si>
  <si>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</si>
  <si>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</si>
  <si>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</si>
  <si>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</si>
  <si>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</si>
  <si>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</si>
  <si>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</si>
  <si>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</si>
  <si>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</si>
  <si>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</si>
  <si>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</si>
  <si>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</si>
  <si>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</si>
  <si>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</si>
  <si>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</si>
  <si>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</si>
  <si>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</si>
  <si>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</si>
  <si>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</si>
  <si>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</si>
  <si>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</si>
  <si>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</si>
  <si>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</si>
  <si>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</si>
  <si>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</si>
  <si>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</si>
  <si>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</si>
  <si>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</si>
  <si>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</si>
  <si>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</si>
  <si>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</si>
  <si>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</si>
  <si>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</si>
  <si>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</si>
  <si>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</si>
  <si>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</si>
  <si>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</si>
  <si>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</si>
  <si>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</si>
  <si>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</si>
  <si>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</si>
  <si>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</si>
  <si>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</si>
  <si>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</si>
  <si>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</si>
  <si>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</si>
  <si>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</si>
  <si>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</si>
  <si>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</si>
  <si>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</si>
  <si>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</si>
  <si>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</si>
  <si>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</si>
  <si>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</si>
  <si>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</si>
  <si>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</si>
  <si>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</si>
  <si>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</si>
  <si>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</si>
  <si>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</si>
  <si>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</si>
  <si>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</si>
  <si>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</si>
  <si>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</si>
  <si>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</si>
  <si>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</si>
  <si>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</si>
  <si>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</si>
  <si>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</si>
  <si>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</si>
  <si>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</si>
  <si>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</si>
  <si>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</si>
  <si>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</si>
  <si>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</si>
  <si>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</si>
  <si>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</si>
  <si>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</si>
  <si>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</si>
  <si>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</si>
  <si>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</si>
  <si>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</si>
  <si>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</si>
  <si>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</si>
  <si>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</si>
  <si>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</si>
  <si>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</si>
  <si>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</si>
  <si>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</si>
  <si>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</si>
  <si>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</si>
  <si>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</si>
  <si>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</si>
  <si>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</si>
  <si>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</si>
  <si>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</si>
  <si>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</si>
  <si>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</si>
  <si>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</si>
  <si>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</si>
  <si>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</si>
  <si>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</si>
  <si>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</si>
  <si>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</si>
  <si>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</si>
  <si>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</si>
  <si>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</si>
  <si>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</si>
  <si>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</si>
  <si>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</si>
  <si>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</si>
  <si>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</si>
  <si>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</si>
  <si>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</si>
  <si>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</si>
  <si>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</si>
  <si>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</si>
  <si>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</si>
  <si>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</si>
  <si>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</si>
  <si>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</si>
  <si>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</si>
  <si>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</si>
  <si>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</si>
  <si>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</si>
  <si>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</si>
  <si>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</si>
  <si>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</si>
  <si>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</si>
  <si>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</si>
  <si>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</si>
  <si>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</si>
  <si>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</si>
  <si>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</si>
  <si>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</si>
  <si>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</si>
  <si>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</si>
  <si>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</si>
  <si>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</si>
  <si>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</si>
  <si>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</si>
  <si>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</si>
  <si>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</si>
  <si>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</si>
  <si>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</si>
  <si>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</si>
  <si>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</si>
  <si>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</si>
  <si>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</si>
  <si>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</si>
  <si>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</si>
  <si>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</si>
  <si>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</si>
  <si>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</si>
  <si>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</si>
  <si>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</si>
  <si>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</si>
  <si>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</si>
  <si>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</si>
  <si>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</si>
  <si>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</si>
  <si>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</si>
  <si>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</si>
  <si>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</si>
  <si>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</si>
  <si>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</si>
  <si>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</si>
  <si>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</si>
  <si>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</si>
  <si>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</si>
  <si>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</si>
  <si>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</si>
  <si>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</si>
  <si>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</si>
  <si>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</si>
  <si>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</si>
  <si>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</si>
  <si>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</si>
  <si>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</si>
  <si>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</si>
  <si>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</si>
  <si>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</si>
  <si>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</si>
  <si>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</si>
  <si>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</si>
  <si>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</si>
  <si>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</si>
  <si>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</si>
  <si>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</si>
  <si>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</si>
  <si>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</si>
  <si>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</si>
  <si>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</si>
  <si>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</si>
  <si>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</si>
  <si>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</si>
  <si>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</si>
  <si>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</si>
  <si>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</si>
  <si>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</si>
  <si>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</si>
  <si>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</si>
  <si>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</si>
  <si>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</si>
  <si>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</si>
  <si>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</si>
  <si>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</si>
  <si>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</si>
  <si>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</si>
  <si>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</si>
  <si>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</si>
  <si>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</si>
  <si>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</si>
  <si>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</si>
  <si>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</si>
  <si>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</si>
  <si>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</si>
  <si>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</si>
  <si>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</si>
  <si>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</si>
  <si>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</si>
  <si>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</si>
  <si>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</si>
  <si>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</si>
  <si>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</si>
  <si>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</si>
  <si>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</si>
  <si>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</si>
  <si>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</si>
  <si>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</si>
  <si>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</si>
  <si>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</si>
  <si>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</si>
  <si>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</si>
  <si>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</si>
  <si>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</si>
  <si>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</si>
  <si>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</si>
  <si>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</si>
  <si>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</si>
  <si>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</si>
  <si>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</si>
  <si>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</si>
  <si>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</si>
  <si>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</si>
  <si>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</si>
  <si>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</si>
  <si>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</si>
  <si>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</si>
  <si>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</si>
  <si>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</si>
  <si>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</si>
  <si>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</si>
  <si>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</si>
  <si>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</si>
  <si>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</si>
  <si>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</si>
  <si>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</si>
  <si>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</si>
  <si>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</si>
  <si>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</si>
  <si>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</si>
  <si>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</si>
  <si>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</si>
  <si>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</si>
  <si>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</si>
  <si>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</si>
  <si>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</si>
  <si>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</si>
  <si>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</si>
  <si>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</si>
  <si>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</si>
  <si>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</si>
  <si>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</si>
  <si>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</si>
  <si>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</si>
  <si>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</si>
  <si>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</si>
  <si>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</si>
  <si>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</si>
  <si>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</si>
  <si>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</si>
  <si>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</si>
  <si>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</si>
  <si>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</si>
  <si>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</si>
  <si>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</si>
  <si>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</si>
  <si>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</si>
  <si>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</si>
  <si>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</si>
  <si>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</si>
  <si>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</si>
  <si>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</si>
  <si>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</si>
  <si>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</si>
  <si>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</si>
  <si>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</si>
  <si>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</si>
  <si>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</si>
  <si>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</si>
  <si>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</si>
  <si>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</si>
  <si>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</si>
  <si>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</si>
  <si>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</si>
  <si>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</si>
  <si>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</si>
  <si>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</si>
  <si>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</si>
  <si>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</si>
  <si>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</si>
  <si>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</si>
  <si>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</si>
  <si>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</si>
  <si>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</si>
  <si>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</si>
  <si>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</si>
  <si>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</si>
  <si>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</si>
  <si>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</si>
  <si>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</si>
  <si>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</si>
  <si>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</si>
  <si>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</si>
  <si>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</si>
  <si>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</si>
  <si>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</si>
  <si>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</si>
  <si>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</si>
  <si>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</si>
  <si>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</si>
  <si>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</si>
  <si>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</si>
  <si>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</si>
  <si>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</si>
  <si>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</si>
  <si>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</si>
  <si>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</si>
  <si>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</si>
  <si>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</si>
  <si>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</si>
  <si>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</si>
  <si>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</si>
  <si>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</si>
  <si>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</si>
  <si>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</si>
  <si>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</si>
  <si>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</si>
  <si>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</si>
  <si>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</si>
  <si>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</si>
  <si>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</si>
  <si>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</si>
  <si>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</si>
  <si>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</si>
  <si>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</si>
  <si>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</si>
  <si>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</si>
  <si>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</si>
  <si>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</si>
  <si>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</si>
  <si>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</si>
  <si>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</si>
  <si>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</si>
  <si>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</si>
  <si>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</si>
  <si>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</si>
  <si>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</si>
  <si>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</si>
  <si>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</si>
  <si>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</si>
  <si>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</si>
  <si>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</si>
  <si>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</si>
  <si>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</si>
  <si>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</si>
  <si>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</si>
  <si>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</si>
  <si>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</si>
  <si>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</si>
  <si>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</si>
  <si>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</si>
  <si>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</si>
  <si>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</si>
  <si>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</si>
  <si>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</si>
  <si>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</si>
  <si>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</si>
  <si>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</si>
  <si>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</si>
  <si>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</si>
  <si>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</si>
  <si>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</si>
  <si>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</si>
  <si>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</si>
  <si>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</si>
  <si>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</si>
  <si>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</si>
  <si>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</si>
  <si>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</si>
  <si>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</si>
  <si>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</si>
  <si>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</si>
  <si>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</si>
  <si>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</si>
  <si>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</si>
  <si>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</si>
  <si>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</si>
  <si>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</si>
  <si>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</si>
  <si>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</si>
  <si>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</si>
  <si>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</si>
  <si>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</si>
  <si>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</si>
  <si>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</si>
  <si>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</si>
  <si>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</si>
  <si>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</si>
  <si>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</si>
  <si>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</si>
  <si>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</si>
  <si>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</si>
  <si>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</si>
  <si>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</si>
  <si>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</si>
  <si>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</si>
  <si>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</si>
  <si>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</si>
  <si>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</si>
  <si>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</si>
  <si>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</si>
  <si>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</si>
  <si>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</si>
  <si>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</si>
  <si>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</si>
  <si>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</si>
  <si>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</si>
  <si>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</si>
  <si>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</si>
  <si>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</si>
  <si>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</si>
  <si>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</si>
  <si>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</si>
  <si>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</si>
  <si>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</si>
  <si>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</si>
  <si>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</si>
  <si>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</si>
  <si>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</si>
  <si>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</si>
  <si>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</si>
  <si>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</si>
  <si>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</si>
  <si>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</si>
  <si>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</si>
  <si>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</si>
  <si>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</si>
  <si>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</si>
  <si>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</si>
  <si>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</si>
  <si>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</si>
  <si>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</si>
  <si>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</si>
  <si>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</si>
  <si>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</si>
  <si>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</si>
  <si>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</si>
  <si>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</si>
  <si>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</si>
  <si>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</si>
  <si>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</si>
  <si>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</si>
  <si>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</si>
  <si>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</si>
  <si>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</si>
  <si>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</si>
  <si>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</si>
  <si>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</si>
  <si>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</si>
  <si>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</si>
  <si>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</si>
  <si>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</si>
  <si>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</si>
  <si>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</si>
  <si>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</si>
  <si>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</si>
  <si>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</si>
  <si>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</si>
  <si>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</si>
  <si>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</si>
  <si>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</si>
  <si>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</si>
  <si>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</si>
  <si>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</si>
  <si>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</si>
  <si>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</si>
  <si>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</si>
  <si>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</si>
  <si>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</si>
  <si>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</si>
  <si>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</si>
  <si>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</si>
  <si>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</si>
  <si>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</si>
  <si>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</si>
  <si>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</si>
  <si>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</si>
  <si>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</si>
  <si>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</si>
  <si>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</si>
  <si>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</si>
  <si>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</si>
  <si>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</si>
  <si>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</si>
  <si>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</si>
  <si>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</si>
  <si>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</si>
  <si>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</si>
  <si>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</si>
  <si>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</si>
  <si>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</si>
  <si>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</si>
  <si>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</si>
  <si>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</si>
  <si>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</si>
  <si>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</si>
  <si>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</si>
  <si>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</si>
  <si>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</si>
  <si>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</si>
  <si>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</si>
  <si>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</si>
  <si>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</si>
  <si>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</si>
  <si>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</si>
  <si>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</si>
  <si>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</si>
  <si>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</si>
  <si>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</si>
  <si>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</si>
  <si>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</si>
  <si>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</si>
  <si>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</si>
  <si>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</si>
  <si>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</si>
  <si>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</si>
  <si>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</si>
  <si>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</si>
  <si>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</si>
  <si>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</si>
  <si>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</si>
  <si>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</si>
  <si>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</si>
  <si>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</si>
  <si>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</si>
  <si>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</si>
  <si>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</si>
  <si>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</si>
  <si>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</si>
  <si>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</si>
  <si>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</si>
  <si>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</si>
  <si>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</si>
  <si>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</si>
  <si>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</si>
  <si>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</si>
  <si>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</si>
  <si>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</si>
  <si>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</si>
  <si>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</si>
  <si>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</si>
  <si>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</si>
  <si>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</si>
  <si>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</si>
  <si>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</si>
  <si>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</si>
  <si>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</si>
  <si>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</si>
  <si>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</si>
  <si>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</si>
  <si>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</si>
  <si>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</si>
  <si>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</si>
  <si>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</si>
  <si>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</si>
  <si>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</si>
  <si>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</si>
  <si>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</si>
  <si>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</si>
  <si>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</si>
  <si>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</si>
  <si>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</si>
  <si>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</si>
  <si>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</si>
  <si>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</si>
  <si>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</si>
  <si>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</si>
  <si>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</si>
  <si>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</si>
  <si>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</si>
  <si>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</si>
  <si>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</si>
  <si>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</si>
  <si>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</si>
  <si>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</si>
  <si>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</si>
  <si>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</si>
  <si>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</si>
  <si>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</si>
  <si>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</si>
  <si>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</si>
  <si>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</si>
  <si>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</si>
  <si>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</si>
  <si>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</si>
  <si>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</si>
  <si>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</si>
  <si>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</si>
  <si>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</si>
  <si>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</si>
  <si>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</si>
  <si>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</si>
  <si>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</si>
  <si>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</si>
  <si>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</si>
  <si>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</si>
  <si>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</si>
  <si>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</si>
  <si>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</si>
  <si>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</si>
  <si>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</si>
  <si>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</si>
  <si>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</si>
  <si>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</si>
  <si>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</si>
  <si>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</si>
  <si>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</si>
  <si>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</si>
  <si>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</si>
  <si>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</si>
  <si>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</si>
  <si>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</si>
  <si>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</si>
  <si>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</si>
  <si>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</si>
  <si>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</si>
  <si>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</si>
  <si>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</si>
  <si>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</si>
  <si>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</si>
  <si>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</si>
  <si>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</si>
  <si>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</si>
  <si>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</si>
  <si>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</si>
  <si>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</si>
  <si>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</si>
  <si>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</si>
  <si>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</si>
  <si>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</si>
  <si>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</si>
  <si>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</si>
  <si>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</si>
  <si>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</si>
  <si>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</si>
  <si>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</si>
  <si>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</si>
  <si>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</si>
  <si>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</si>
  <si>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</si>
  <si>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</si>
  <si>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</si>
  <si>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</si>
  <si>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</si>
  <si>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</si>
  <si>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</si>
  <si>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</si>
  <si>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</si>
  <si>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</si>
  <si>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</si>
  <si>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</si>
  <si>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</si>
  <si>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</si>
  <si>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</si>
  <si>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</si>
  <si>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</si>
  <si>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</si>
  <si>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</si>
  <si>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</si>
  <si>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</si>
  <si>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</si>
  <si>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</si>
  <si>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</si>
  <si>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</si>
  <si>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</si>
  <si>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</si>
  <si>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</si>
  <si>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</si>
  <si>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</si>
  <si>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</si>
  <si>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</si>
  <si>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</si>
  <si>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</si>
  <si>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</si>
  <si>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</si>
  <si>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</si>
  <si>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</si>
  <si>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</si>
  <si>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</si>
  <si>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</si>
  <si>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</si>
  <si>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</si>
  <si>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</si>
  <si>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</si>
  <si>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</si>
  <si>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</si>
  <si>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</si>
  <si>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</si>
  <si>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</si>
  <si>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</si>
  <si>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</si>
  <si>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</si>
  <si>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</si>
  <si>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</si>
  <si>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</si>
  <si>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</si>
  <si>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</si>
  <si>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</si>
  <si>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</si>
  <si>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</si>
  <si>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</si>
  <si>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</si>
  <si>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</si>
  <si>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</si>
  <si>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</si>
  <si>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</si>
  <si>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</si>
  <si>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</si>
  <si>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</si>
  <si>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</si>
  <si>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</si>
  <si>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</si>
  <si>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</si>
  <si>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</si>
  <si>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</si>
  <si>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</si>
  <si>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</si>
  <si>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</si>
  <si>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</si>
  <si>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</si>
  <si>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</si>
  <si>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</si>
  <si>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</si>
  <si>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</si>
  <si>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</si>
  <si>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</si>
  <si>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</si>
  <si>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</si>
  <si>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</si>
  <si>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</si>
  <si>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</si>
  <si>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</si>
  <si>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</si>
  <si>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</si>
  <si>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</si>
  <si>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</si>
  <si>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</si>
  <si>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</si>
  <si>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</si>
  <si>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</si>
  <si>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</si>
  <si>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</si>
  <si>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</si>
  <si>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</si>
  <si>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</si>
  <si>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</si>
  <si>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</si>
  <si>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</si>
  <si>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</si>
  <si>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</si>
  <si>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</si>
  <si>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</si>
  <si>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</si>
  <si>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</si>
  <si>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</si>
  <si>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</si>
  <si>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</si>
  <si>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</si>
  <si>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</si>
  <si>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</si>
  <si>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</si>
  <si>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</si>
  <si>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</si>
  <si>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</si>
  <si>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</si>
  <si>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</si>
  <si>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</si>
  <si>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</si>
  <si>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</si>
  <si>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</si>
  <si>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</si>
  <si>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</si>
  <si>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</si>
  <si>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</si>
  <si>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</si>
  <si>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</si>
  <si>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</si>
  <si>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</si>
  <si>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</si>
  <si>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</si>
  <si>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</si>
  <si>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</si>
  <si>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</si>
  <si>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</si>
  <si>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</si>
  <si>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</si>
  <si>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</si>
  <si>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</si>
  <si>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</si>
  <si>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</si>
  <si>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</si>
  <si>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</si>
  <si>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</si>
  <si>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</si>
  <si>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</si>
  <si>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</si>
  <si>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</si>
  <si>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</si>
  <si>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</si>
  <si>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</si>
  <si>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</si>
  <si>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</si>
  <si>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</si>
  <si>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</si>
  <si>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</si>
  <si>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</si>
  <si>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</si>
  <si>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</si>
  <si>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</si>
  <si>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</si>
  <si>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</si>
  <si>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</si>
  <si>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</si>
  <si>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</si>
  <si>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</si>
  <si>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</si>
  <si>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</si>
  <si>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</si>
  <si>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</si>
  <si>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</si>
  <si>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</si>
  <si>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</si>
  <si>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</si>
  <si>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</si>
  <si>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</si>
  <si>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</si>
  <si>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</si>
  <si>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</si>
  <si>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</si>
  <si>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</si>
  <si>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</si>
  <si>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</si>
  <si>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</si>
  <si>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</si>
  <si>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</si>
  <si>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</si>
  <si>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</si>
  <si>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</si>
  <si>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</si>
  <si>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</si>
  <si>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</si>
  <si>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</si>
  <si>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</si>
  <si>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</si>
  <si>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</si>
  <si>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</si>
  <si>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</si>
  <si>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</si>
  <si>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</si>
  <si>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</si>
  <si>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</si>
  <si>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</si>
  <si>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</si>
  <si>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</si>
  <si>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</si>
  <si>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</si>
  <si>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</si>
  <si>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</si>
  <si>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</si>
  <si>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</si>
  <si>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</si>
  <si>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</si>
  <si>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</si>
  <si>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</si>
  <si>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</si>
  <si>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</si>
  <si>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</si>
  <si>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</si>
  <si>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</si>
  <si>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</si>
  <si>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</si>
  <si>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</si>
  <si>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</si>
  <si>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</si>
  <si>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</si>
  <si>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</si>
  <si>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</si>
  <si>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</si>
  <si>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</si>
  <si>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</si>
  <si>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</si>
  <si>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</si>
  <si>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</si>
  <si>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</si>
  <si>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</si>
  <si>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</si>
  <si>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</si>
  <si>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</si>
  <si>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</si>
  <si>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</si>
  <si>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</si>
  <si>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</si>
  <si>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</si>
  <si>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</si>
  <si>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</si>
  <si>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</si>
  <si>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</si>
  <si>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</si>
  <si>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</si>
  <si>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</si>
  <si>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</si>
  <si>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</si>
  <si>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</si>
  <si>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</si>
  <si>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</si>
  <si>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</si>
  <si>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</si>
  <si>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</si>
  <si>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</si>
  <si>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</si>
  <si>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</si>
  <si>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</si>
  <si>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</si>
  <si>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</si>
  <si>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</si>
  <si>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</si>
  <si>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</si>
  <si>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</si>
  <si>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</si>
  <si>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</si>
  <si>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</si>
  <si>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</si>
  <si>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</si>
  <si>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</si>
  <si>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</si>
  <si>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</si>
  <si>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</si>
  <si>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</si>
  <si>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</si>
  <si>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</si>
  <si>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</si>
  <si>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</si>
  <si>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</si>
  <si>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</si>
  <si>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</si>
  <si>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</si>
  <si>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</si>
  <si>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</si>
  <si>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</si>
  <si>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</si>
  <si>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</si>
  <si>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</si>
  <si>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</si>
  <si>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</si>
  <si>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</si>
  <si>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</si>
  <si>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</si>
  <si>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</si>
  <si>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</si>
  <si>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</si>
  <si>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</si>
  <si>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</si>
  <si>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</si>
  <si>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</si>
  <si>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</si>
  <si>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</si>
  <si>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</si>
  <si>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</si>
  <si>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</si>
  <si>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</si>
  <si>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</si>
  <si>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</si>
  <si>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</si>
  <si>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</si>
  <si>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</si>
  <si>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</si>
  <si>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</si>
  <si>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</si>
  <si>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</si>
  <si>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</si>
  <si>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</si>
  <si>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</si>
  <si>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</si>
  <si>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</si>
  <si>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</si>
  <si>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</si>
  <si>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</si>
  <si>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</si>
  <si>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</si>
  <si>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</si>
  <si>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</si>
  <si>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</si>
  <si>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</si>
  <si>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</si>
  <si>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</si>
  <si>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</si>
  <si>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</si>
  <si>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</si>
  <si>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</si>
  <si>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</si>
  <si>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</si>
  <si>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</si>
  <si>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</si>
  <si>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</si>
  <si>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</si>
  <si>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</si>
  <si>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</si>
  <si>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</si>
  <si>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</si>
  <si>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</si>
  <si>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</si>
  <si>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</si>
  <si>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</si>
  <si>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</si>
  <si>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</si>
  <si>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</si>
  <si>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</si>
  <si>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</si>
  <si>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</si>
  <si>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</si>
  <si>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</si>
  <si>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</si>
  <si>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</si>
  <si>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</si>
  <si>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</si>
  <si>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</si>
  <si>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</si>
  <si>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</si>
  <si>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</si>
  <si>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</si>
  <si>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</si>
  <si>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</si>
  <si>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</si>
  <si>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</si>
  <si>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</si>
  <si>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</si>
  <si>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</si>
  <si>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</si>
  <si>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</si>
  <si>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</si>
  <si>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</si>
  <si>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</si>
  <si>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</si>
  <si>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</si>
  <si>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</si>
  <si>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</si>
  <si>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</si>
  <si>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</si>
  <si>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</si>
  <si>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</si>
  <si>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</si>
  <si>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</si>
  <si>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</si>
  <si>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</si>
  <si>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</si>
  <si>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</si>
  <si>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</si>
  <si>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</si>
  <si>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</si>
  <si>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</si>
  <si>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</si>
  <si>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</si>
  <si>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</si>
  <si>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</si>
  <si>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</si>
  <si>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</si>
  <si>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</si>
  <si>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</si>
  <si>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</si>
  <si>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</si>
  <si>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</si>
  <si>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</si>
  <si>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</si>
  <si>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</si>
  <si>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</si>
  <si>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</si>
  <si>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</si>
  <si>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</si>
  <si>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</si>
  <si>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</si>
  <si>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</si>
  <si>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</si>
  <si>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</si>
  <si>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</si>
  <si>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</si>
  <si>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</si>
  <si>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</si>
  <si>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</si>
  <si>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</si>
  <si>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</si>
  <si>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</si>
  <si>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</si>
  <si>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</si>
  <si>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</si>
  <si>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</si>
  <si>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</si>
  <si>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</si>
  <si>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</si>
  <si>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</si>
  <si>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</si>
  <si>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</si>
  <si>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</si>
  <si>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</si>
  <si>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</si>
  <si>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</si>
  <si>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</si>
  <si>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</si>
  <si>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</si>
  <si>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</si>
  <si>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</si>
  <si>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</si>
  <si>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</si>
  <si>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</si>
  <si>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</si>
  <si>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</si>
  <si>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</si>
  <si>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</si>
  <si>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</si>
  <si>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</si>
  <si>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</si>
  <si>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</si>
  <si>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</si>
  <si>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</si>
  <si>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</si>
  <si>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</si>
  <si>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</si>
  <si>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</si>
  <si>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</si>
  <si>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</si>
  <si>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</si>
  <si>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</si>
  <si>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</si>
  <si>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</si>
  <si>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</si>
  <si>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</si>
  <si>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</si>
  <si>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</si>
  <si>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</si>
  <si>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</si>
  <si>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</si>
  <si>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</si>
  <si>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</si>
  <si>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</si>
  <si>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</si>
  <si>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</si>
  <si>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</si>
  <si>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</si>
  <si>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</si>
  <si>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</si>
  <si>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</si>
  <si>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</si>
  <si>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</si>
  <si>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</si>
  <si>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</si>
  <si>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</si>
  <si>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</si>
  <si>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</si>
  <si>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</si>
  <si>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</si>
  <si>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</si>
  <si>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</si>
  <si>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</si>
  <si>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</si>
  <si>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</si>
  <si>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</si>
  <si>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</si>
  <si>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</si>
  <si>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</si>
  <si>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</si>
  <si>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</si>
  <si>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</si>
  <si>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</si>
  <si>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</si>
  <si>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</si>
  <si>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</si>
  <si>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</si>
  <si>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</si>
  <si>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</si>
  <si>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</si>
  <si>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</si>
  <si>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</si>
  <si>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</si>
  <si>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</si>
  <si>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</si>
  <si>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</si>
  <si>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</si>
  <si>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</si>
  <si>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</si>
  <si>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</si>
  <si>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</si>
  <si>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</si>
  <si>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</si>
  <si>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</si>
  <si>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</si>
  <si>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</si>
  <si>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</si>
  <si>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</si>
  <si>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</si>
  <si>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</si>
  <si>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</si>
  <si>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</si>
  <si>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</si>
  <si>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</si>
  <si>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</si>
  <si>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</si>
  <si>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</si>
  <si>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</si>
  <si>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</si>
  <si>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</si>
  <si>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</si>
  <si>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</si>
  <si>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</si>
  <si>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</si>
  <si>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</si>
  <si>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</si>
  <si>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</si>
  <si>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</si>
  <si>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</si>
  <si>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</si>
  <si>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</si>
  <si>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</si>
  <si>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</si>
  <si>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</si>
  <si>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</si>
  <si>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</si>
  <si>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</si>
  <si>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</si>
  <si>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</si>
  <si>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</si>
  <si>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</si>
  <si>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</si>
  <si>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</si>
  <si>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</si>
  <si>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</si>
  <si>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</si>
  <si>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</si>
  <si>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</si>
  <si>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</si>
  <si>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</si>
  <si>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</si>
  <si>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</si>
  <si>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</si>
  <si>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</si>
  <si>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</si>
  <si>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</si>
  <si>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</si>
  <si>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</si>
  <si>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</si>
  <si>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</si>
  <si>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</si>
  <si>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</si>
  <si>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</si>
  <si>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</si>
  <si>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</si>
  <si>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</si>
  <si>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</si>
  <si>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</si>
  <si>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</si>
  <si>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</si>
  <si>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</si>
  <si>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</si>
  <si>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</si>
  <si>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</si>
  <si>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</si>
  <si>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</si>
  <si>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</si>
  <si>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</si>
  <si>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</si>
  <si>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</si>
  <si>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</si>
  <si>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</si>
  <si>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</si>
  <si>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</si>
  <si>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</si>
  <si>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</si>
  <si>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</si>
  <si>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</si>
  <si>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</si>
  <si>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</si>
  <si>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</si>
  <si>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</si>
  <si>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</si>
  <si>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</si>
  <si>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</si>
  <si>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</si>
  <si>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</si>
  <si>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</si>
  <si>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</si>
  <si>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</si>
  <si>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</si>
  <si>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</si>
  <si>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</si>
  <si>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</si>
  <si>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</si>
  <si>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</si>
  <si>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</si>
  <si>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</si>
  <si>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</si>
  <si>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</si>
  <si>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</si>
  <si>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</si>
  <si>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</si>
  <si>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</si>
  <si>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</si>
  <si>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</si>
  <si>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</si>
  <si>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</si>
  <si>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</si>
  <si>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</si>
  <si>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</si>
  <si>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</si>
  <si>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</si>
  <si>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</si>
  <si>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</si>
  <si>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</si>
  <si>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</si>
  <si>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</si>
  <si>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</si>
  <si>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</si>
  <si>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</si>
  <si>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</si>
  <si>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</si>
  <si>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</si>
  <si>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</si>
  <si>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</si>
  <si>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</si>
  <si>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</si>
  <si>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</si>
  <si>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</si>
  <si>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</si>
  <si>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</si>
  <si>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</si>
  <si>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</si>
  <si>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</si>
  <si>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</si>
  <si>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</si>
  <si>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</si>
  <si>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</si>
  <si>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</si>
  <si>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</si>
  <si>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</si>
  <si>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</si>
  <si>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</si>
  <si>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</si>
  <si>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</si>
  <si>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</si>
  <si>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</si>
  <si>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</si>
  <si>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</si>
  <si>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</si>
  <si>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</si>
  <si>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</si>
  <si>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</si>
  <si>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</si>
  <si>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</si>
  <si>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</si>
  <si>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</si>
  <si>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</si>
  <si>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</si>
  <si>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</si>
  <si>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</si>
  <si>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</si>
  <si>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</si>
  <si>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</si>
  <si>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</si>
  <si>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</si>
  <si>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</si>
  <si>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</si>
  <si>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</si>
  <si>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</si>
  <si>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</si>
  <si>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</si>
  <si>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</si>
  <si>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</si>
  <si>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</si>
  <si>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</si>
  <si>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</si>
  <si>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</si>
  <si>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</si>
  <si>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</si>
  <si>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</si>
  <si>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</si>
  <si>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</si>
  <si>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</si>
  <si>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</si>
  <si>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</si>
  <si>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</si>
  <si>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</si>
  <si>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</si>
  <si>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</si>
  <si>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</si>
  <si>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</si>
  <si>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</si>
  <si>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</si>
  <si>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</si>
  <si>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</si>
  <si>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</si>
  <si>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</si>
  <si>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</si>
  <si>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</si>
  <si>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</si>
  <si>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</si>
  <si>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</si>
  <si>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</si>
  <si>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</si>
  <si>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</si>
  <si>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</si>
  <si>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</si>
  <si>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</si>
  <si>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</si>
  <si>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</si>
  <si>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</si>
  <si>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</si>
  <si>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</si>
  <si>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</si>
  <si>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</si>
  <si>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</si>
  <si>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</si>
  <si>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</si>
  <si>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</si>
  <si>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</si>
  <si>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</si>
  <si>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</si>
  <si>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</si>
  <si>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</si>
  <si>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</si>
  <si>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</si>
  <si>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</si>
  <si>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</si>
  <si>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</si>
  <si>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</si>
  <si>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</si>
  <si>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</si>
  <si>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</si>
  <si>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</si>
  <si>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</si>
  <si>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</si>
  <si>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</si>
  <si>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</si>
  <si>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</si>
  <si>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</si>
  <si>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</si>
  <si>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</si>
  <si>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</si>
  <si>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</si>
  <si>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</si>
  <si>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</si>
  <si>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</si>
  <si>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</si>
  <si>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</si>
  <si>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</si>
  <si>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</si>
  <si>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</si>
  <si>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</si>
  <si>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</si>
  <si>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</si>
  <si>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</si>
  <si>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</si>
  <si>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</si>
  <si>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</si>
  <si>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</si>
  <si>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</si>
  <si>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</si>
  <si>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</si>
  <si>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</si>
  <si>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</si>
  <si>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</si>
  <si>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</si>
  <si>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</si>
  <si>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</si>
  <si>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</si>
  <si>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</si>
  <si>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</si>
  <si>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</si>
  <si>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</si>
  <si>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</si>
  <si>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</si>
  <si>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</si>
  <si>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</si>
  <si>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</si>
  <si>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</si>
  <si>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</si>
  <si>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</si>
  <si>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</si>
  <si>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</si>
  <si>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</si>
  <si>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</si>
  <si>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</si>
  <si>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</si>
  <si>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</si>
  <si>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</si>
  <si>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</si>
  <si>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</si>
  <si>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</si>
  <si>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</si>
  <si>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</si>
  <si>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</si>
  <si>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</si>
  <si>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</si>
  <si>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</si>
  <si>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</si>
  <si>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</si>
  <si>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</si>
  <si>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</si>
  <si>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</si>
  <si>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</si>
  <si>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</si>
  <si>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</si>
  <si>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</si>
  <si>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</si>
  <si>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</si>
  <si>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</si>
  <si>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</si>
  <si>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</si>
  <si>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</si>
  <si>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</si>
  <si>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</si>
  <si>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</si>
  <si>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</si>
  <si>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</si>
  <si>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</si>
  <si>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</si>
  <si>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</si>
  <si>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</si>
  <si>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</si>
  <si>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</si>
  <si>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</si>
  <si>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</si>
  <si>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</si>
  <si>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</si>
  <si>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</si>
  <si>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</si>
  <si>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</si>
  <si>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</si>
  <si>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</si>
  <si>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</si>
  <si>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</si>
  <si>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</si>
  <si>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</si>
  <si>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</si>
  <si>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</si>
  <si>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</si>
  <si>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</si>
  <si>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</si>
  <si>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</si>
  <si>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</si>
  <si>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</si>
  <si>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</si>
  <si>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</si>
  <si>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</si>
  <si>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</si>
  <si>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</si>
  <si>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</si>
  <si>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</si>
  <si>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</si>
  <si>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</si>
  <si>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</si>
  <si>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</si>
  <si>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</si>
  <si>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</si>
  <si>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</si>
  <si>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</si>
  <si>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</si>
  <si>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</si>
  <si>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</si>
  <si>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</si>
  <si>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</si>
  <si>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</si>
  <si>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</si>
  <si>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</si>
  <si>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</si>
  <si>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</si>
  <si>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</si>
  <si>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</si>
  <si>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</si>
  <si>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</si>
  <si>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</si>
  <si>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</si>
  <si>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</si>
  <si>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</si>
  <si>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</si>
  <si>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</si>
  <si>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</si>
  <si>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</si>
  <si>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</si>
  <si>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</si>
  <si>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</si>
  <si>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</si>
  <si>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</si>
  <si>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</si>
  <si>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</si>
  <si>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</si>
  <si>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</si>
  <si>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</si>
  <si>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</si>
  <si>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</si>
  <si>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</si>
  <si>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</si>
  <si>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</si>
  <si>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</si>
  <si>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</si>
  <si>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</si>
  <si>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</si>
  <si>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</si>
  <si>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</si>
  <si>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</si>
  <si>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</si>
  <si>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</si>
  <si>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</si>
  <si>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</si>
  <si>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</si>
  <si>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</si>
  <si>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</si>
  <si>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</si>
  <si>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</si>
  <si>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</si>
  <si>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</si>
  <si>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</si>
  <si>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</si>
  <si>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</si>
  <si>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</si>
  <si>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</si>
  <si>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</si>
  <si>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</si>
  <si>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</si>
  <si>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</si>
  <si>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</si>
  <si>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</si>
  <si>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</si>
  <si>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</si>
  <si>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</si>
  <si>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</si>
  <si>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</si>
  <si>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</si>
  <si>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</si>
  <si>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</si>
  <si>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</si>
  <si>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</si>
  <si>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</si>
  <si>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</si>
  <si>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</si>
  <si>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</si>
  <si>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</si>
  <si>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</si>
  <si>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</si>
  <si>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</si>
  <si>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</si>
  <si>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</si>
  <si>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</si>
  <si>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</si>
  <si>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</si>
  <si>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</si>
  <si>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</si>
  <si>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</si>
  <si>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</si>
  <si>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</si>
  <si>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</si>
  <si>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</si>
  <si>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</si>
  <si>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</si>
  <si>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</si>
  <si>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</si>
  <si>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</si>
  <si>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</si>
  <si>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</si>
  <si>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</si>
  <si>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</si>
  <si>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</si>
  <si>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</si>
  <si>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</si>
  <si>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</si>
  <si>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</si>
  <si>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</si>
  <si>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</si>
  <si>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</si>
  <si>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</si>
  <si>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</si>
  <si>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</si>
  <si>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</si>
  <si>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</si>
  <si>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</si>
  <si>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</si>
  <si>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</si>
  <si>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</si>
  <si>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</si>
  <si>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</si>
  <si>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</si>
  <si>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</si>
  <si>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</si>
  <si>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</si>
  <si>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</si>
  <si>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</si>
  <si>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</si>
  <si>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</si>
  <si>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</si>
  <si>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</si>
  <si>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</si>
  <si>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</si>
  <si>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</si>
  <si>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</si>
  <si>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</si>
  <si>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</si>
  <si>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</si>
  <si>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</si>
  <si>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</si>
  <si>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</si>
  <si>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</si>
  <si>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</si>
  <si>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</si>
  <si>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</si>
  <si>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</si>
  <si>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</si>
  <si>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</si>
  <si>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</si>
  <si>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</si>
  <si>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</si>
  <si>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</si>
  <si>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</si>
  <si>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</si>
  <si>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</si>
  <si>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</si>
  <si>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</si>
  <si>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</si>
  <si>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</si>
  <si>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</si>
  <si>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</si>
  <si>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</si>
  <si>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</si>
  <si>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</si>
  <si>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</si>
  <si>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</si>
  <si>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</si>
  <si>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</si>
  <si>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</si>
  <si>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</si>
  <si>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</si>
  <si>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</si>
  <si>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</si>
  <si>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</si>
  <si>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</si>
  <si>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</si>
  <si>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</si>
  <si>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</si>
  <si>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</si>
  <si>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</si>
  <si>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</si>
  <si>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</si>
  <si>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</si>
  <si>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</si>
  <si>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</si>
  <si>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</si>
  <si>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</si>
  <si>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</si>
  <si>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</si>
  <si>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</si>
  <si>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</si>
  <si>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</si>
  <si>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</si>
  <si>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</si>
  <si>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</si>
  <si>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</si>
  <si>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</si>
  <si>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</si>
  <si>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</si>
  <si>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</si>
  <si>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</si>
  <si>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</si>
  <si>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</si>
  <si>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</si>
  <si>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</si>
  <si>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</si>
  <si>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</si>
  <si>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</si>
  <si>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</si>
  <si>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</si>
  <si>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</si>
  <si>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</si>
  <si>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</si>
  <si>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</si>
  <si>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</si>
  <si>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</si>
  <si>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</si>
  <si>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</si>
  <si>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</si>
  <si>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</si>
  <si>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</si>
  <si>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</si>
  <si>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</si>
  <si>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</si>
  <si>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</si>
  <si>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</si>
  <si>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</si>
  <si>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</si>
  <si>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</si>
  <si>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</si>
  <si>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</si>
  <si>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</si>
  <si>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</si>
  <si>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</si>
  <si>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</si>
  <si>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</si>
  <si>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</si>
  <si>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</si>
  <si>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</si>
  <si>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</si>
  <si>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</si>
  <si>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</si>
  <si>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</si>
  <si>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</si>
  <si>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</si>
  <si>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</si>
  <si>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</si>
  <si>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</si>
  <si>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</si>
  <si>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</si>
  <si>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</si>
  <si>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</si>
  <si>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</si>
  <si>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</si>
  <si>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</si>
  <si>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</si>
  <si>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</si>
  <si>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</si>
  <si>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</si>
  <si>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</si>
  <si>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</si>
  <si>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</si>
  <si>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</si>
  <si>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</si>
  <si>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</si>
  <si>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</si>
  <si>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</si>
  <si>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</si>
  <si>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</si>
  <si>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</si>
  <si>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</si>
  <si>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</si>
  <si>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</si>
  <si>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</si>
  <si>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</si>
  <si>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</si>
  <si>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</si>
  <si>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</si>
  <si>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</si>
  <si>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</si>
  <si>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</si>
  <si>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</si>
  <si>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</si>
  <si>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</si>
  <si>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</si>
  <si>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</si>
  <si>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</si>
  <si>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</si>
  <si>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</si>
  <si>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</si>
  <si>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</si>
  <si>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</si>
  <si>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</si>
  <si>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</si>
  <si>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</si>
  <si>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</si>
  <si>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</si>
  <si>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</si>
  <si>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</si>
  <si>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</si>
  <si>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</si>
  <si>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</si>
  <si>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</si>
  <si>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</si>
  <si>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</si>
  <si>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</si>
  <si>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</si>
  <si>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</si>
  <si>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</si>
  <si>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</si>
  <si>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</si>
  <si>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</si>
  <si>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</si>
  <si>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</si>
  <si>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</si>
  <si>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</si>
  <si>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</si>
  <si>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</si>
  <si>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</si>
  <si>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</si>
  <si>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</si>
  <si>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</si>
  <si>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</si>
  <si>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</si>
  <si>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</si>
  <si>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</si>
  <si>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</si>
  <si>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</si>
  <si>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</si>
  <si>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</si>
  <si>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</si>
  <si>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</si>
  <si>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</si>
  <si>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</si>
  <si>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</si>
  <si>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</si>
  <si>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</si>
  <si>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</si>
  <si>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</si>
  <si>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</si>
  <si>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</si>
  <si>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</si>
  <si>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</si>
  <si>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</si>
  <si>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</si>
  <si>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</si>
  <si>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</si>
  <si>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</si>
  <si>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</si>
  <si>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</si>
  <si>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</si>
  <si>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</si>
  <si>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</si>
  <si>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</si>
  <si>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</si>
  <si>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</si>
  <si>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</si>
  <si>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</si>
  <si>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</si>
  <si>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</si>
  <si>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</si>
  <si>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</si>
  <si>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</si>
  <si>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</si>
  <si>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</si>
  <si>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</si>
  <si>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</si>
  <si>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</si>
  <si>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</si>
  <si>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</si>
  <si>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</si>
  <si>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</si>
  <si>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</si>
  <si>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</si>
  <si>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</si>
  <si>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</si>
  <si>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</si>
  <si>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</si>
  <si>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</si>
  <si>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</si>
  <si>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</si>
  <si>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</si>
  <si>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</si>
  <si>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</si>
  <si>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</si>
  <si>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</si>
  <si>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</si>
  <si>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</si>
  <si>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</si>
  <si>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</si>
  <si>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</si>
  <si>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</si>
  <si>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</si>
  <si>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</si>
  <si>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</si>
  <si>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</si>
  <si>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</si>
  <si>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</si>
  <si>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</si>
  <si>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</si>
  <si>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</si>
  <si>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</si>
  <si>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</si>
  <si>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</si>
  <si>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</si>
  <si>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</si>
  <si>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</si>
  <si>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</si>
  <si>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</si>
  <si>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</si>
  <si>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</si>
  <si>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</si>
  <si>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</si>
  <si>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</si>
  <si>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</si>
  <si>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</si>
  <si>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</si>
  <si>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</si>
  <si>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</si>
  <si>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</si>
  <si>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</si>
  <si>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</si>
  <si>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</si>
  <si>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</si>
  <si>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</si>
  <si>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</si>
  <si>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</si>
  <si>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</si>
  <si>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</si>
  <si>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</si>
  <si>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</si>
  <si>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</si>
  <si>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</si>
  <si>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</si>
  <si>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</si>
  <si>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</si>
  <si>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</si>
  <si>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</si>
  <si>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</si>
  <si>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</si>
  <si>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</si>
  <si>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</si>
  <si>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</si>
  <si>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</si>
  <si>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</si>
  <si>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</si>
  <si>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</si>
  <si>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</si>
  <si>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</si>
  <si>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</si>
  <si>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</si>
  <si>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</si>
  <si>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</si>
  <si>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</si>
  <si>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</si>
  <si>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</si>
  <si>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</si>
  <si>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</si>
  <si>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</si>
  <si>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</si>
  <si>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</si>
  <si>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</si>
  <si>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</si>
  <si>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</si>
  <si>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</si>
  <si>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</si>
  <si>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</si>
  <si>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</si>
  <si>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</si>
  <si>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</si>
  <si>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</si>
  <si>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</si>
  <si>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</si>
  <si>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</si>
  <si>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</si>
  <si>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</si>
  <si>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</si>
  <si>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</si>
  <si>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</si>
  <si>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</si>
  <si>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</si>
  <si>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</si>
  <si>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</si>
  <si>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</si>
  <si>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</si>
  <si>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</si>
  <si>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</si>
  <si>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</si>
  <si>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</si>
  <si>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</si>
  <si>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</si>
  <si>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</si>
  <si>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</si>
  <si>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</si>
  <si>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</si>
  <si>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</si>
  <si>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</si>
  <si>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</si>
  <si>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</si>
  <si>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</si>
  <si>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</si>
  <si>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</si>
  <si>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</si>
  <si>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</si>
  <si>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</si>
  <si>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</si>
  <si>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</si>
  <si>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</si>
  <si>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</si>
  <si>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</si>
  <si>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</si>
  <si>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</si>
  <si>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</si>
  <si>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</si>
  <si>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</si>
  <si>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</si>
  <si>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</si>
  <si>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</si>
  <si>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</si>
  <si>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</si>
  <si>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</si>
  <si>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</si>
  <si>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</si>
  <si>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</si>
  <si>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</si>
  <si>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</si>
  <si>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</si>
  <si>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</si>
  <si>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</si>
  <si>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</si>
  <si>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</si>
  <si>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</si>
  <si>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</si>
  <si>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</si>
  <si>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</si>
  <si>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</si>
  <si>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</si>
  <si>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</si>
  <si>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</si>
  <si>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</si>
  <si>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</si>
  <si>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</si>
  <si>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</si>
  <si>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</si>
  <si>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</si>
  <si>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</si>
  <si>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</si>
  <si>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</si>
  <si>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</si>
  <si>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</si>
  <si>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</si>
  <si>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</si>
  <si>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</si>
  <si>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</si>
  <si>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</si>
  <si>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</si>
  <si>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</si>
  <si>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</si>
  <si>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</si>
  <si>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</si>
  <si>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</si>
  <si>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</si>
  <si>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</si>
  <si>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</si>
  <si>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</si>
  <si>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</si>
  <si>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</si>
  <si>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</si>
  <si>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</si>
  <si>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</si>
  <si>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</si>
  <si>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</si>
  <si>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</si>
  <si>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</si>
  <si>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</si>
  <si>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</si>
  <si>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</si>
  <si>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</si>
  <si>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</si>
  <si>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</si>
  <si>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</si>
  <si>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</si>
  <si>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</si>
  <si>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</si>
  <si>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</si>
  <si>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</si>
  <si>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</si>
  <si>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</si>
  <si>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</si>
  <si>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</si>
  <si>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</si>
  <si>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</si>
  <si>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</si>
  <si>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</si>
  <si>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</si>
  <si>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</si>
  <si>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</si>
  <si>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</si>
  <si>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</si>
  <si>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</si>
  <si>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</si>
  <si>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</si>
  <si>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</si>
  <si>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</si>
  <si>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</si>
  <si>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</si>
  <si>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</si>
  <si>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</si>
  <si>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</si>
  <si>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</si>
  <si>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</si>
  <si>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</si>
  <si>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</si>
  <si>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</si>
  <si>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</si>
  <si>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</si>
  <si>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</si>
  <si>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</si>
  <si>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</si>
  <si>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</si>
  <si>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</si>
  <si>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</si>
  <si>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</si>
  <si>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</si>
  <si>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</si>
  <si>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</si>
  <si>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</si>
  <si>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</si>
  <si>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</si>
  <si>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</si>
  <si>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</si>
  <si>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</si>
  <si>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</si>
  <si>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</si>
  <si>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</si>
  <si>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</si>
  <si>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</si>
  <si>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</si>
  <si>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</si>
  <si>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</si>
  <si>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</si>
  <si>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</si>
  <si>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</si>
  <si>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</si>
  <si>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</si>
  <si>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</si>
  <si>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</si>
  <si>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</si>
  <si>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</si>
  <si>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</si>
  <si>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</si>
  <si>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</si>
  <si>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</si>
  <si>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</si>
  <si>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</si>
  <si>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</si>
  <si>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</si>
  <si>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</si>
  <si>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</si>
  <si>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</si>
  <si>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</si>
  <si>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</si>
  <si>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</si>
  <si>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</si>
  <si>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</si>
  <si>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</si>
  <si>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</si>
  <si>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</si>
  <si>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</si>
  <si>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</si>
  <si>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</si>
  <si>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</si>
  <si>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</si>
  <si>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</si>
  <si>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</si>
  <si>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</si>
  <si>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</si>
  <si>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</si>
  <si>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</si>
  <si>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</si>
  <si>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</si>
  <si>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</si>
  <si>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</si>
  <si>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</si>
  <si>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</si>
  <si>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</si>
  <si>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</si>
  <si>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</si>
  <si>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</si>
  <si>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</si>
  <si>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</si>
  <si>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</si>
  <si>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</si>
  <si>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</si>
  <si>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</si>
  <si>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</si>
  <si>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</si>
  <si>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</si>
  <si>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</si>
  <si>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</si>
  <si>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</si>
  <si>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</si>
  <si>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</si>
  <si>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</si>
  <si>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</si>
  <si>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</si>
  <si>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</si>
  <si>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</si>
  <si>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</si>
  <si>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</si>
  <si>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</si>
  <si>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</si>
  <si>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</si>
  <si>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</si>
  <si>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</si>
  <si>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</si>
  <si>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</si>
  <si>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</si>
  <si>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</si>
  <si>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</si>
  <si>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</si>
  <si>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</si>
  <si>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</si>
  <si>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</si>
  <si>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</si>
  <si>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</si>
  <si>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</si>
  <si>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</si>
  <si>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</si>
  <si>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</si>
  <si>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</si>
  <si>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</si>
  <si>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</si>
  <si>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</si>
  <si>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</si>
  <si>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</si>
  <si>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</si>
  <si>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</si>
  <si>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</si>
  <si>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</si>
  <si>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</si>
  <si>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</si>
  <si>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</si>
  <si>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</si>
  <si>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</si>
  <si>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</si>
  <si>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</si>
  <si>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</si>
  <si>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</si>
  <si>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</si>
  <si>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</si>
  <si>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</si>
  <si>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</si>
  <si>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</si>
  <si>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</si>
  <si>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</si>
  <si>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</si>
  <si>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</si>
  <si>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</si>
  <si>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</si>
  <si>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</si>
  <si>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</si>
  <si>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</si>
  <si>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</si>
  <si>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</si>
  <si>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</si>
  <si>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</si>
  <si>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</si>
  <si>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</si>
  <si>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</si>
  <si>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</si>
  <si>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</si>
  <si>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</si>
  <si>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</si>
  <si>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</si>
  <si>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</si>
  <si>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</si>
  <si>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</si>
  <si>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</si>
  <si>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</si>
  <si>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</si>
  <si>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</si>
  <si>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</si>
  <si>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</si>
  <si>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</si>
  <si>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</si>
  <si>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</si>
  <si>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</si>
  <si>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</si>
  <si>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</si>
  <si>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</si>
  <si>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</si>
  <si>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</si>
  <si>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</si>
  <si>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</si>
  <si>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</si>
  <si>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</si>
  <si>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</si>
  <si>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</si>
  <si>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</si>
  <si>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</si>
  <si>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</si>
  <si>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</si>
  <si>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</si>
  <si>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</si>
  <si>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</si>
  <si>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</si>
  <si>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</si>
  <si>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</si>
  <si>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</si>
  <si>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</si>
  <si>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</si>
  <si>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</si>
  <si>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</si>
  <si>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</si>
  <si>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</si>
  <si>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</si>
  <si>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</si>
  <si>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</si>
  <si>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</si>
  <si>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</si>
  <si>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</si>
  <si>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</si>
  <si>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</si>
  <si>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</si>
  <si>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</si>
  <si>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</si>
  <si>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</si>
  <si>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</si>
  <si>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</si>
  <si>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</si>
  <si>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</si>
  <si>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</si>
  <si>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</si>
  <si>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</si>
  <si>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</si>
  <si>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</si>
  <si>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</si>
  <si>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</si>
  <si>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</si>
  <si>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</si>
  <si>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</si>
  <si>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</si>
  <si>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</si>
  <si>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</si>
  <si>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</si>
  <si>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</si>
  <si>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</si>
  <si>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</si>
  <si>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</si>
  <si>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</si>
  <si>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</si>
  <si>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</si>
  <si>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</si>
  <si>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</si>
  <si>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</si>
  <si>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</si>
  <si>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</si>
  <si>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</si>
  <si>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</si>
  <si>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</si>
  <si>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</si>
  <si>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</si>
  <si>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</si>
  <si>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</si>
  <si>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</si>
  <si>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</si>
  <si>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</si>
  <si>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</si>
  <si>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</si>
  <si>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</si>
  <si>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</si>
  <si>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</si>
  <si>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</si>
  <si>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</si>
  <si>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</si>
  <si>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</si>
  <si>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</si>
  <si>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</si>
  <si>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</si>
  <si>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</si>
  <si>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</si>
  <si>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</si>
  <si>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</si>
  <si>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</si>
  <si>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</si>
  <si>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</si>
  <si>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</si>
  <si>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</si>
  <si>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</si>
  <si>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</si>
  <si>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</si>
  <si>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</si>
  <si>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</si>
  <si>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</si>
  <si>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</si>
  <si>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</si>
  <si>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</si>
  <si>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</si>
  <si>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</si>
  <si>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</si>
  <si>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</si>
  <si>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</si>
  <si>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</si>
  <si>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</si>
  <si>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</si>
  <si>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</si>
  <si>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</si>
  <si>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</si>
  <si>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</si>
  <si>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</si>
  <si>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</si>
  <si>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</si>
  <si>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</si>
  <si>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</si>
  <si>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</si>
  <si>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</si>
  <si>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</si>
  <si>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</si>
  <si>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</si>
  <si>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</si>
  <si>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</si>
  <si>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</si>
  <si>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</si>
  <si>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</si>
  <si>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</si>
  <si>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</si>
  <si>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</si>
  <si>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</si>
  <si>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</si>
  <si>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</si>
  <si>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</si>
  <si>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</si>
  <si>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</si>
  <si>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</si>
  <si>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</si>
  <si>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</si>
  <si>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</si>
  <si>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</si>
  <si>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</si>
  <si>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</si>
  <si>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</si>
  <si>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</si>
  <si>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</si>
  <si>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</si>
  <si>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</si>
  <si>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</si>
  <si>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</si>
  <si>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</si>
  <si>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</si>
  <si>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</si>
  <si>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</si>
  <si>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</si>
  <si>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</si>
  <si>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</si>
  <si>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</si>
  <si>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</si>
  <si>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</si>
  <si>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</si>
  <si>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</si>
  <si>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</si>
  <si>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</si>
  <si>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</si>
  <si>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</si>
  <si>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</si>
  <si>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</si>
  <si>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</si>
  <si>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</si>
  <si>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</si>
  <si>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</si>
  <si>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</si>
  <si>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</si>
  <si>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</si>
  <si>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</si>
  <si>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</si>
  <si>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</si>
  <si>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</si>
  <si>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</si>
  <si>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</si>
  <si>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</si>
  <si>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</si>
  <si>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</si>
  <si>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</si>
  <si>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</si>
  <si>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</si>
  <si>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</si>
  <si>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</si>
  <si>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</si>
  <si>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</si>
  <si>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</si>
  <si>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</si>
  <si>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</si>
  <si>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</si>
  <si>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</si>
  <si>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</si>
  <si>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</si>
  <si>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</si>
  <si>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</si>
  <si>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</si>
  <si>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</si>
  <si>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</si>
  <si>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</si>
  <si>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</si>
  <si>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</si>
  <si>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</si>
  <si>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</si>
  <si>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</si>
  <si>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</si>
  <si>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</si>
  <si>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</si>
  <si>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</si>
  <si>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</si>
  <si>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</si>
  <si>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</si>
  <si>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</si>
  <si>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</si>
  <si>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</si>
  <si>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</si>
  <si>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</si>
  <si>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</si>
  <si>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</si>
  <si>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</si>
  <si>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</si>
  <si>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</si>
  <si>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</si>
  <si>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</si>
  <si>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</si>
  <si>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</si>
  <si>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</si>
  <si>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</si>
  <si>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</si>
  <si>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</si>
  <si>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</si>
  <si>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</si>
  <si>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</si>
  <si>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</si>
  <si>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</si>
  <si>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</si>
  <si>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</si>
  <si>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</si>
  <si>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</si>
  <si>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</si>
  <si>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</si>
  <si>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</si>
  <si>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</si>
  <si>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</si>
  <si>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</si>
  <si>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</si>
  <si>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</si>
  <si>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</si>
  <si>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</si>
  <si>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</si>
  <si>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</si>
  <si>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</si>
  <si>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</si>
  <si>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</si>
  <si>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</si>
  <si>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</si>
  <si>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</si>
  <si>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</si>
  <si>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</si>
  <si>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</si>
  <si>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</si>
  <si>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</si>
  <si>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</si>
  <si>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</si>
  <si>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</si>
  <si>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</si>
  <si>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</si>
  <si>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</si>
  <si>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</si>
  <si>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</si>
  <si>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</si>
  <si>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</si>
  <si>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</si>
  <si>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</si>
  <si>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</si>
  <si>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</si>
  <si>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</si>
  <si>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</si>
  <si>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</si>
  <si>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</si>
  <si>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</si>
  <si>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</si>
  <si>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</si>
  <si>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</si>
  <si>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</si>
  <si>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</si>
  <si>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</si>
  <si>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</si>
  <si>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</si>
  <si>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</si>
  <si>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</si>
  <si>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</si>
  <si>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</si>
  <si>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</si>
  <si>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</si>
  <si>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</si>
  <si>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</si>
  <si>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</si>
  <si>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</si>
  <si>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</si>
  <si>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</si>
  <si>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</si>
  <si>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</si>
  <si>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</si>
  <si>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</si>
  <si>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</si>
  <si>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</si>
  <si>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</si>
  <si>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</si>
  <si>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</si>
  <si>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</si>
  <si>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</si>
  <si>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</si>
  <si>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</si>
  <si>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</si>
  <si>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</si>
  <si>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</si>
  <si>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</si>
  <si>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</si>
  <si>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</si>
  <si>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</si>
  <si>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</si>
  <si>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</si>
  <si>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</si>
  <si>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</si>
  <si>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</si>
  <si>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</si>
  <si>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</si>
  <si>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</si>
  <si>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</si>
  <si>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</si>
  <si>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</si>
  <si>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</si>
  <si>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</si>
  <si>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</si>
  <si>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</si>
  <si>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</si>
  <si>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</si>
  <si>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</si>
  <si>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</si>
  <si>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</si>
  <si>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</si>
  <si>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</si>
  <si>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</si>
  <si>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</si>
  <si>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</si>
  <si>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</si>
  <si>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</si>
  <si>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</si>
  <si>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</si>
  <si>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</si>
  <si>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</si>
  <si>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</si>
  <si>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</si>
  <si>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</si>
  <si>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</si>
  <si>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</si>
  <si>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</si>
  <si>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</si>
  <si>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</si>
  <si>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</si>
  <si>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</si>
  <si>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</si>
  <si>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</si>
  <si>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</si>
  <si>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</si>
  <si>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</si>
  <si>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</si>
  <si>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</si>
  <si>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</si>
  <si>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</si>
  <si>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</si>
  <si>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</si>
  <si>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</si>
  <si>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</si>
  <si>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</si>
  <si>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</si>
  <si>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</si>
  <si>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</si>
  <si>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</si>
  <si>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</si>
  <si>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</si>
  <si>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</si>
  <si>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</si>
  <si>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</si>
  <si>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</si>
  <si>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</si>
  <si>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</si>
  <si>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</si>
  <si>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</si>
  <si>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</si>
  <si>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</si>
  <si>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</si>
  <si>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</si>
  <si>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</si>
  <si>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</si>
  <si>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</si>
  <si>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</si>
  <si>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</si>
  <si>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</si>
  <si>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</si>
  <si>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</si>
  <si>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</si>
  <si>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</si>
  <si>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</si>
  <si>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</si>
  <si>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</si>
  <si>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</si>
  <si>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</si>
  <si>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</si>
  <si>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</si>
  <si>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</si>
  <si>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</si>
  <si>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</si>
  <si>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</si>
  <si>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</si>
  <si>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</si>
  <si>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</si>
  <si>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</si>
  <si>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</si>
  <si>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</si>
  <si>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</si>
  <si>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</si>
  <si>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</si>
  <si>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</si>
  <si>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</si>
  <si>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</si>
  <si>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</si>
  <si>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</si>
  <si>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</si>
  <si>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</si>
  <si>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</si>
  <si>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</si>
  <si>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</si>
  <si>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</si>
  <si>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</si>
  <si>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</si>
  <si>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</si>
  <si>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</si>
  <si>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</si>
  <si>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</si>
  <si>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</si>
  <si>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</si>
  <si>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</si>
  <si>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</si>
  <si>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</si>
  <si>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</si>
  <si>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</si>
  <si>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</si>
  <si>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</si>
  <si>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</si>
  <si>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</si>
  <si>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</si>
  <si>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</si>
  <si>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</si>
  <si>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</si>
  <si>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</si>
  <si>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</si>
  <si>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</si>
  <si>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</si>
  <si>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</si>
  <si>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</si>
  <si>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</si>
  <si>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</si>
  <si>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</si>
  <si>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</si>
  <si>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</si>
  <si>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</si>
  <si>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</si>
  <si>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</si>
  <si>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</si>
  <si>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</si>
  <si>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</si>
  <si>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</si>
  <si>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</si>
  <si>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</si>
  <si>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</si>
  <si>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</si>
  <si>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</si>
  <si>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</si>
  <si>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</si>
  <si>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</si>
  <si>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</si>
  <si>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</si>
  <si>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</si>
  <si>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</si>
  <si>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</si>
  <si>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</si>
  <si>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</si>
  <si>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</si>
  <si>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</si>
  <si>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</si>
  <si>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</si>
  <si>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</si>
  <si>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</si>
  <si>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</si>
  <si>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</si>
  <si>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</si>
  <si>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</si>
  <si>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</si>
  <si>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</si>
  <si>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</si>
  <si>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</si>
  <si>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</si>
  <si>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</si>
  <si>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</si>
  <si>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</si>
  <si>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</si>
  <si>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</si>
  <si>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</si>
  <si>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</si>
  <si>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</si>
  <si>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</si>
  <si>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</si>
  <si>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</si>
  <si>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</si>
  <si>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</si>
  <si>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</si>
  <si>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</si>
  <si>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</si>
  <si>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</si>
  <si>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</si>
  <si>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</si>
  <si>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</si>
  <si>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</si>
  <si>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</si>
  <si>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</si>
  <si>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</si>
  <si>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</si>
  <si>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</si>
  <si>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</si>
  <si>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</si>
  <si>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</si>
  <si>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</si>
  <si>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</si>
  <si>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</si>
  <si>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</si>
  <si>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</si>
  <si>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</si>
  <si>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</si>
  <si>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</si>
  <si>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</si>
  <si>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</si>
  <si>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</si>
  <si>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</si>
  <si>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</si>
  <si>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</si>
  <si>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</si>
  <si>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</si>
  <si>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</si>
  <si>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</si>
  <si>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</si>
  <si>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</si>
  <si>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</si>
  <si>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</si>
  <si>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</si>
  <si>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</si>
  <si>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</si>
  <si>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</si>
  <si>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</si>
  <si>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</si>
  <si>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</si>
  <si>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</si>
  <si>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</si>
  <si>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</si>
  <si>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</si>
  <si>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</si>
  <si>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</si>
  <si>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</si>
  <si>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</si>
  <si>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</si>
  <si>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</si>
  <si>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</si>
  <si>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</si>
  <si>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</si>
  <si>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</si>
  <si>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</si>
  <si>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</si>
  <si>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</si>
  <si>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</si>
  <si>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</si>
  <si>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</si>
  <si>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</si>
  <si>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</si>
  <si>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</si>
  <si>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</si>
  <si>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</si>
  <si>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</si>
  <si>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</si>
  <si>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</si>
  <si>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</si>
  <si>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</si>
  <si>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</si>
  <si>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</si>
  <si>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</si>
  <si>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</si>
  <si>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</si>
  <si>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</si>
  <si>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</si>
  <si>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</si>
  <si>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</si>
  <si>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</si>
  <si>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</si>
  <si>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</si>
  <si>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</si>
  <si>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</si>
  <si>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</si>
  <si>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</si>
  <si>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</si>
  <si>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</si>
  <si>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</si>
  <si>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</si>
  <si>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</si>
  <si>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</si>
  <si>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</si>
  <si>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</si>
  <si>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</si>
  <si>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</si>
  <si>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</si>
  <si>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</si>
  <si>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</si>
  <si>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</si>
  <si>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</si>
  <si>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</si>
  <si>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</si>
  <si>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</si>
  <si>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</si>
  <si>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</si>
  <si>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</si>
  <si>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</si>
  <si>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</si>
  <si>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</si>
  <si>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</si>
  <si>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</si>
  <si>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</si>
  <si>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</si>
  <si>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</si>
  <si>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</si>
  <si>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</si>
  <si>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</si>
  <si>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</si>
  <si>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</si>
  <si>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</si>
  <si>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</si>
  <si>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</si>
  <si>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</si>
  <si>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</si>
  <si>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</si>
  <si>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</si>
  <si>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</si>
  <si>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</si>
  <si>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</si>
  <si>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</si>
  <si>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</si>
  <si>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</si>
  <si>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</si>
  <si>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</si>
  <si>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</si>
  <si>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</si>
  <si>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</si>
  <si>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</si>
  <si>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</si>
  <si>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</si>
  <si>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</si>
  <si>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</si>
  <si>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</si>
  <si>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</si>
  <si>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</si>
  <si>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</si>
  <si>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</si>
  <si>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</si>
  <si>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</si>
  <si>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</si>
  <si>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</si>
  <si>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</si>
  <si>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</si>
  <si>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</si>
  <si>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</si>
  <si>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</si>
  <si>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</si>
  <si>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</si>
  <si>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</si>
  <si>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</si>
  <si>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</si>
  <si>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</si>
  <si>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</si>
  <si>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</si>
  <si>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</si>
  <si>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</si>
  <si>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</si>
  <si>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</si>
  <si>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</si>
  <si>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</si>
  <si>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</si>
  <si>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</si>
  <si>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</si>
  <si>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</si>
  <si>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</si>
  <si>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</si>
  <si>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</si>
  <si>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</si>
  <si>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</si>
  <si>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</si>
  <si>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</si>
  <si>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</si>
  <si>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</si>
  <si>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</si>
  <si>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</si>
  <si>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</si>
  <si>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</si>
  <si>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</si>
  <si>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</si>
  <si>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</si>
  <si>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</si>
  <si>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</si>
  <si>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</si>
  <si>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</si>
  <si>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</si>
  <si>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</si>
  <si>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</si>
  <si>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</si>
  <si>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</si>
  <si>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</si>
  <si>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</si>
  <si>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</si>
  <si>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</si>
  <si>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</si>
  <si>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</si>
  <si>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</si>
  <si>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</si>
  <si>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</si>
  <si>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</si>
  <si>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</si>
  <si>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</si>
  <si>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</si>
  <si>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</si>
  <si>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</si>
  <si>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</si>
  <si>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</si>
  <si>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</si>
  <si>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</si>
  <si>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</si>
  <si>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</si>
  <si>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</si>
  <si>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</si>
  <si>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</si>
  <si>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</si>
  <si>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</si>
  <si>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</si>
  <si>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</si>
  <si>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</si>
  <si>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</si>
  <si>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</si>
  <si>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</si>
  <si>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</si>
  <si>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</si>
  <si>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</si>
  <si>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</si>
  <si>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</si>
  <si>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</si>
  <si>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</si>
  <si>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</si>
  <si>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</si>
  <si>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</si>
  <si>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</si>
  <si>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</si>
  <si>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</si>
  <si>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</si>
  <si>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</si>
  <si>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</si>
  <si>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</si>
  <si>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</si>
  <si>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</si>
  <si>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</si>
  <si>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</si>
  <si>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</si>
  <si>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</si>
  <si>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</si>
  <si>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</si>
  <si>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</si>
  <si>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</si>
  <si>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</si>
  <si>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</si>
  <si>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</si>
  <si>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</si>
  <si>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</si>
  <si>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</si>
  <si>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</si>
  <si>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</si>
  <si>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</si>
  <si>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</si>
  <si>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</si>
  <si>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</si>
  <si>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</si>
  <si>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</si>
  <si>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</si>
  <si>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</si>
  <si>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</si>
  <si>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</si>
  <si>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</si>
  <si>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</si>
  <si>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</si>
  <si>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</si>
  <si>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</si>
  <si>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</si>
  <si>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</si>
  <si>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</si>
  <si>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</si>
  <si>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</si>
  <si>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</si>
  <si>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</si>
  <si>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</si>
  <si>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</si>
  <si>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</si>
  <si>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</si>
  <si>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</si>
  <si>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</si>
  <si>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</si>
  <si>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</si>
  <si>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</si>
  <si>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</si>
  <si>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</si>
  <si>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</si>
  <si>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</si>
  <si>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</si>
  <si>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</si>
  <si>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</si>
  <si>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</si>
  <si>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</si>
  <si>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</si>
  <si>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</si>
  <si>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</si>
  <si>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</si>
  <si>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</si>
  <si>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</si>
  <si>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</si>
  <si>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</si>
  <si>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</si>
  <si>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</si>
  <si>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</si>
  <si>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</si>
  <si>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</si>
  <si>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</si>
  <si>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</si>
  <si>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</si>
  <si>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</si>
  <si>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</si>
  <si>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</si>
  <si>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</si>
  <si>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</si>
  <si>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</si>
  <si>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</si>
  <si>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</si>
  <si>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</si>
  <si>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</si>
  <si>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</si>
  <si>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</si>
  <si>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</si>
  <si>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</si>
  <si>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</si>
  <si>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</si>
  <si>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</si>
  <si>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</si>
  <si>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</si>
  <si>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</si>
  <si>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</si>
  <si>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</si>
  <si>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</si>
  <si>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</si>
  <si>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</si>
  <si>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</si>
  <si>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</si>
  <si>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</si>
  <si>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</si>
  <si>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</si>
  <si>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</si>
  <si>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</si>
  <si>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</si>
  <si>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</si>
  <si>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</si>
  <si>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</si>
  <si>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</si>
  <si>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</si>
  <si>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</si>
  <si>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</si>
  <si>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</si>
  <si>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</si>
  <si>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</si>
  <si>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</si>
  <si>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</si>
  <si>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</si>
  <si>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</si>
  <si>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</si>
  <si>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</si>
  <si>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</si>
  <si>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</si>
  <si>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</si>
  <si>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</si>
  <si>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</si>
  <si>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</si>
  <si>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</si>
  <si>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</si>
  <si>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</si>
  <si>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</si>
  <si>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</si>
  <si>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</si>
  <si>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</si>
  <si>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</si>
  <si>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</si>
  <si>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</si>
  <si>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</si>
  <si>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</si>
  <si>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</si>
  <si>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</si>
  <si>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</si>
  <si>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</si>
  <si>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</si>
  <si>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</si>
  <si>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</si>
  <si>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</si>
  <si>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</si>
  <si>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</si>
  <si>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</si>
  <si>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</si>
  <si>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</si>
  <si>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</si>
  <si>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</si>
  <si>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</si>
  <si>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</si>
  <si>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</si>
  <si>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</si>
  <si>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</si>
  <si>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</si>
  <si>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</si>
  <si>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</si>
  <si>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</si>
  <si>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</si>
  <si>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</si>
  <si>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</si>
  <si>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</si>
  <si>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</si>
  <si>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</si>
  <si>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</si>
  <si>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</si>
  <si>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</si>
  <si>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</si>
  <si>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</si>
  <si>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</si>
  <si>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</si>
  <si>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</si>
  <si>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</si>
  <si>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</si>
  <si>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</si>
  <si>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</si>
  <si>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</si>
  <si>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</si>
  <si>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</si>
  <si>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</si>
  <si>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</si>
  <si>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</si>
  <si>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</si>
  <si>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</si>
  <si>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</si>
  <si>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</si>
  <si>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</si>
  <si>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</si>
  <si>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</si>
  <si>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</si>
  <si>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</si>
  <si>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</si>
  <si>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</si>
  <si>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</si>
  <si>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</si>
  <si>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</si>
  <si>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</si>
  <si>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</si>
  <si>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</si>
  <si>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</si>
  <si>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</si>
  <si>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</si>
  <si>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</si>
  <si>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</si>
  <si>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</si>
  <si>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</si>
  <si>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</si>
  <si>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</si>
  <si>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</si>
  <si>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</si>
  <si>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</si>
  <si>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</si>
  <si>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</si>
  <si>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</si>
  <si>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</si>
  <si>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</si>
  <si>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</si>
  <si>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</si>
  <si>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</si>
  <si>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</si>
  <si>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</si>
  <si>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</si>
  <si>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</si>
  <si>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</si>
  <si>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</si>
  <si>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</si>
  <si>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</si>
  <si>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</si>
  <si>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</si>
  <si>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</si>
  <si>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</si>
  <si>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</si>
  <si>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</si>
  <si>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</si>
  <si>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</si>
  <si>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</si>
  <si>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</si>
  <si>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</si>
  <si>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</si>
  <si>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</si>
  <si>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</si>
  <si>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</si>
  <si>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</si>
  <si>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</si>
  <si>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</si>
  <si>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</si>
  <si>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</si>
  <si>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</si>
  <si>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</si>
  <si>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</si>
  <si>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</si>
  <si>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</si>
  <si>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</si>
  <si>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</si>
  <si>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</si>
  <si>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</si>
  <si>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</si>
  <si>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</si>
  <si>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</si>
  <si>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</si>
  <si>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</si>
  <si>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</si>
  <si>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</si>
  <si>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</si>
  <si>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</si>
  <si>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</si>
  <si>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</si>
  <si>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</si>
  <si>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</si>
  <si>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</si>
  <si>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</si>
  <si>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</si>
  <si>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</si>
  <si>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</si>
  <si>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</si>
  <si>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</si>
  <si>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</si>
  <si>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</si>
  <si>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</si>
  <si>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</si>
  <si>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</si>
  <si>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</si>
  <si>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</si>
  <si>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</si>
  <si>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</si>
  <si>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</si>
  <si>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</si>
  <si>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</si>
  <si>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</si>
  <si>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</si>
  <si>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</si>
  <si>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</si>
  <si>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</si>
  <si>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</si>
  <si>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</si>
  <si>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</si>
  <si>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</si>
  <si>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</si>
  <si>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</si>
  <si>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</si>
  <si>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</si>
  <si>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</si>
  <si>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</si>
  <si>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</si>
  <si>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</si>
  <si>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</si>
  <si>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</si>
  <si>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</si>
  <si>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</si>
  <si>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</si>
  <si>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</si>
  <si>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</si>
  <si>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</si>
  <si>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</si>
  <si>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</si>
  <si>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</si>
  <si>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</si>
  <si>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</si>
  <si>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</si>
  <si>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</si>
  <si>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</si>
  <si>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</si>
  <si>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</si>
  <si>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</si>
  <si>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</si>
  <si>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</si>
  <si>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</si>
  <si>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</si>
  <si>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</si>
  <si>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</si>
  <si>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</si>
  <si>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</si>
  <si>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</si>
  <si>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</si>
  <si>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</si>
  <si>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</si>
  <si>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</si>
  <si>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</si>
  <si>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</si>
  <si>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</si>
  <si>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</si>
  <si>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</si>
  <si>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</si>
  <si>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</si>
  <si>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</si>
  <si>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</si>
  <si>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</si>
  <si>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</si>
  <si>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</si>
  <si>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</si>
  <si>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</si>
  <si>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</si>
  <si>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</si>
  <si>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</si>
  <si>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</si>
  <si>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</si>
  <si>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</si>
  <si>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</si>
  <si>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</si>
  <si>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</si>
  <si>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</si>
  <si>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</si>
  <si>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</si>
  <si>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</si>
  <si>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</si>
  <si>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</si>
  <si>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</si>
  <si>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</si>
  <si>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</si>
  <si>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</si>
  <si>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</si>
  <si>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</si>
  <si>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</si>
  <si>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</si>
  <si>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</si>
  <si>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</si>
  <si>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</si>
  <si>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</si>
  <si>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</si>
  <si>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</si>
  <si>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</si>
  <si>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</si>
  <si>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</si>
  <si>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</si>
  <si>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</si>
  <si>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</si>
  <si>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</si>
  <si>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</si>
  <si>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</si>
  <si>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</si>
  <si>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</si>
  <si>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</si>
  <si>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</si>
  <si>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</si>
  <si>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</si>
  <si>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</si>
  <si>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</si>
  <si>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</si>
  <si>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</si>
  <si>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</si>
  <si>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</si>
  <si>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</si>
  <si>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</si>
  <si>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</si>
  <si>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</si>
  <si>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</si>
  <si>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</si>
  <si>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</si>
  <si>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</si>
  <si>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</si>
  <si>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</si>
  <si>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</si>
  <si>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</si>
  <si>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</si>
  <si>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</si>
  <si>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</si>
  <si>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</si>
  <si>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</si>
  <si>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</si>
  <si>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</si>
  <si>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</si>
  <si>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</si>
  <si>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</si>
  <si>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</si>
  <si>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</si>
  <si>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</si>
  <si>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</si>
  <si>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</si>
  <si>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</si>
  <si>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</si>
  <si>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</si>
  <si>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</si>
  <si>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</si>
  <si>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</si>
  <si>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</si>
  <si>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</si>
  <si>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</si>
  <si>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</si>
  <si>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</si>
  <si>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</si>
  <si>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</si>
  <si>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</si>
  <si>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</si>
  <si>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</si>
  <si>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</si>
  <si>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</si>
  <si>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</si>
  <si>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</si>
  <si>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</si>
  <si>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</si>
  <si>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</si>
  <si>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</si>
  <si>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</si>
  <si>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</si>
  <si>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</si>
  <si>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</si>
  <si>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</si>
  <si>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</si>
  <si>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</si>
  <si>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</si>
  <si>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</si>
  <si>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</si>
  <si>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</si>
  <si>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</si>
  <si>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</si>
  <si>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</si>
  <si>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</si>
  <si>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</si>
  <si>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</si>
  <si>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</si>
  <si>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</si>
  <si>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</si>
  <si>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</si>
  <si>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</si>
  <si>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</si>
  <si>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</si>
  <si>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</si>
  <si>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</si>
  <si>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</si>
  <si>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</si>
  <si>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</si>
  <si>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</si>
  <si>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</si>
  <si>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</si>
  <si>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</si>
  <si>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</si>
  <si>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</si>
  <si>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</si>
  <si>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</si>
  <si>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</si>
  <si>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</si>
  <si>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</si>
  <si>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</si>
  <si>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</si>
  <si>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</si>
  <si>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</si>
  <si>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</si>
  <si>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</si>
  <si>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</si>
  <si>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</si>
  <si>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</si>
  <si>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</si>
  <si>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</si>
  <si>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</si>
  <si>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</si>
  <si>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</si>
  <si>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</si>
  <si>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</si>
  <si>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</si>
  <si>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</si>
  <si>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</si>
  <si>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</si>
  <si>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</si>
  <si>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</si>
  <si>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</si>
  <si>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</si>
  <si>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</si>
  <si>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</si>
  <si>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</si>
  <si>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</si>
  <si>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</si>
  <si>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</si>
  <si>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</si>
  <si>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</si>
  <si>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</si>
  <si>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</si>
  <si>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</si>
  <si>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</si>
  <si>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</si>
  <si>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</si>
  <si>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</si>
  <si>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</si>
  <si>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</si>
  <si>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</si>
  <si>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</si>
  <si>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</si>
  <si>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</si>
  <si>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</si>
  <si>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</si>
  <si>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</si>
  <si>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</si>
  <si>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</si>
  <si>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</si>
  <si>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</si>
  <si>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</si>
  <si>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</si>
  <si>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</si>
  <si>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</si>
  <si>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</si>
  <si>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</si>
  <si>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</si>
  <si>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</si>
  <si>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</si>
  <si>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</si>
  <si>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</si>
  <si>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</si>
  <si>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</si>
  <si>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</si>
  <si>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</si>
  <si>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</si>
  <si>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</si>
  <si>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</si>
  <si>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</si>
  <si>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</si>
  <si>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</si>
  <si>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</si>
  <si>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</si>
  <si>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</si>
  <si>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</si>
  <si>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</si>
  <si>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</si>
  <si>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</si>
  <si>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</si>
  <si>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</si>
  <si>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</si>
  <si>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</si>
  <si>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</si>
  <si>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</si>
  <si>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</si>
  <si>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</si>
  <si>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</si>
  <si>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</si>
  <si>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</si>
  <si>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</si>
  <si>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</si>
  <si>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</si>
  <si>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</si>
  <si>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</si>
  <si>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</si>
  <si>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</si>
  <si>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</si>
  <si>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</si>
  <si>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</si>
  <si>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</si>
  <si>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</si>
  <si>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</si>
  <si>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</si>
  <si>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</si>
  <si>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</si>
  <si>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</si>
  <si>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</si>
  <si>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</si>
  <si>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</si>
  <si>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</si>
  <si>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</si>
  <si>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</si>
  <si>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</si>
  <si>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</si>
  <si>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</si>
  <si>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</si>
  <si>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</si>
  <si>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</si>
  <si>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</si>
  <si>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</si>
  <si>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</si>
  <si>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</si>
  <si>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</si>
  <si>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</si>
  <si>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</si>
  <si>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</si>
  <si>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</si>
  <si>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</si>
  <si>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</si>
  <si>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</si>
  <si>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</si>
  <si>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</si>
  <si>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</si>
  <si>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</si>
  <si>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</si>
  <si>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</si>
  <si>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</si>
  <si>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</si>
  <si>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</si>
  <si>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</si>
  <si>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</si>
  <si>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</si>
  <si>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</si>
  <si>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</si>
  <si>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</si>
  <si>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</si>
  <si>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</si>
  <si>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</si>
  <si>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</si>
  <si>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</si>
  <si>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</si>
  <si>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</si>
  <si>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</si>
  <si>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</si>
  <si>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</si>
  <si>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</si>
  <si>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</si>
  <si>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</si>
  <si>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</si>
  <si>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</si>
  <si>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</si>
  <si>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</si>
  <si>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</si>
  <si>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</si>
  <si>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</si>
  <si>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</si>
  <si>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</si>
  <si>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</si>
  <si>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</si>
  <si>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</si>
  <si>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</si>
  <si>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</si>
  <si>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</si>
  <si>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</si>
  <si>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</si>
  <si>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</si>
  <si>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</si>
  <si>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</si>
  <si>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</si>
  <si>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</si>
  <si>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</si>
  <si>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</si>
  <si>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</si>
  <si>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</si>
  <si>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</si>
  <si>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</si>
  <si>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</si>
  <si>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</si>
  <si>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</si>
  <si>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</si>
  <si>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</si>
  <si>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</si>
  <si>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</si>
  <si>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</si>
  <si>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</si>
  <si>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</si>
  <si>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</si>
  <si>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</si>
  <si>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</si>
  <si>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</si>
  <si>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</si>
  <si>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</si>
  <si>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</si>
  <si>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</si>
  <si>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</si>
  <si>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</si>
  <si>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</si>
  <si>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</si>
  <si>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</si>
  <si>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</si>
  <si>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</si>
  <si>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</si>
  <si>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</si>
  <si>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</si>
  <si>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</si>
  <si>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</si>
  <si>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</si>
  <si>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</si>
  <si>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</si>
  <si>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</si>
  <si>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</si>
  <si>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</si>
  <si>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</si>
  <si>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</si>
  <si>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</si>
  <si>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</si>
  <si>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</si>
  <si>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</si>
  <si>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</si>
  <si>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</si>
  <si>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</si>
  <si>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</si>
  <si>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</si>
  <si>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</si>
  <si>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</si>
  <si>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</si>
  <si>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</si>
  <si>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</si>
  <si>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</si>
  <si>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</si>
  <si>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</si>
  <si>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</si>
  <si>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</si>
  <si>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</si>
  <si>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</si>
  <si>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</si>
  <si>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</si>
  <si>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</si>
  <si>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</si>
  <si>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</si>
  <si>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</si>
  <si>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</si>
  <si>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</si>
  <si>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</si>
  <si>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</si>
  <si>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</si>
  <si>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</si>
  <si>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</si>
  <si>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</si>
  <si>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</si>
  <si>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</si>
  <si>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</si>
  <si>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</si>
  <si>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</si>
  <si>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</si>
  <si>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</si>
  <si>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</si>
  <si>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</si>
  <si>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</si>
  <si>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</si>
  <si>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</si>
  <si>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</si>
  <si>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</si>
  <si>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</si>
  <si>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</si>
  <si>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</si>
  <si>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</si>
  <si>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</si>
  <si>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</si>
  <si>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</si>
  <si>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</si>
  <si>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</si>
  <si>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</si>
  <si>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</si>
  <si>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</si>
  <si>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</si>
  <si>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</si>
  <si>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</si>
  <si>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</si>
  <si>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</si>
  <si>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</si>
  <si>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</si>
  <si>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</si>
  <si>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</si>
  <si>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</si>
  <si>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</si>
  <si>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</si>
  <si>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</si>
  <si>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</si>
  <si>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</si>
  <si>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</si>
  <si>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</si>
  <si>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</si>
  <si>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</si>
  <si>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</si>
  <si>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</si>
  <si>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</si>
  <si>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</si>
  <si>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</si>
  <si>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</si>
  <si>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</si>
  <si>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</si>
  <si>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</si>
  <si>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</si>
  <si>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</si>
  <si>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</si>
  <si>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</si>
  <si>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</si>
  <si>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</si>
  <si>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</si>
  <si>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</si>
  <si>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</si>
  <si>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</si>
  <si>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</si>
  <si>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</si>
  <si>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</si>
  <si>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</si>
  <si>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</si>
  <si>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</si>
  <si>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</si>
  <si>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</si>
  <si>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</si>
  <si>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</si>
  <si>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</si>
  <si>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</si>
  <si>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</si>
  <si>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</si>
  <si>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</si>
  <si>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</si>
  <si>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</si>
  <si>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</si>
  <si>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</si>
  <si>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</si>
  <si>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</si>
  <si>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</si>
  <si>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</si>
  <si>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</si>
  <si>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</si>
  <si>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</si>
  <si>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</si>
  <si>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</si>
  <si>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</si>
  <si>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</si>
  <si>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</si>
  <si>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</si>
  <si>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</si>
  <si>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</si>
  <si>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</si>
  <si>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</si>
  <si>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</si>
  <si>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</si>
  <si>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</si>
  <si>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</si>
  <si>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</si>
  <si>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</si>
  <si>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</si>
  <si>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</si>
  <si>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</si>
  <si>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</si>
  <si>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</si>
  <si>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</si>
  <si>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</si>
  <si>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</si>
  <si>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</si>
  <si>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</si>
  <si>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</si>
  <si>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</si>
  <si>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</si>
  <si>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</si>
  <si>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</si>
  <si>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</si>
  <si>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</si>
  <si>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</si>
  <si>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</si>
  <si>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</si>
  <si>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</si>
  <si>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</si>
  <si>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</si>
  <si>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</si>
  <si>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</si>
  <si>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</si>
  <si>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</si>
  <si>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</si>
  <si>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</si>
  <si>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</si>
  <si>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</si>
  <si>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</si>
  <si>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</si>
  <si>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</si>
  <si>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</si>
  <si>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</si>
  <si>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</si>
  <si>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</si>
  <si>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</si>
  <si>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</si>
  <si>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</si>
  <si>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</si>
  <si>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</si>
  <si>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</si>
  <si>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</si>
  <si>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</si>
  <si>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</si>
  <si>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</si>
  <si>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</si>
  <si>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</si>
  <si>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</si>
  <si>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</si>
  <si>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</si>
  <si>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</si>
  <si>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</si>
  <si>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</si>
  <si>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</si>
  <si>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</si>
  <si>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</si>
  <si>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</si>
  <si>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</si>
  <si>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</si>
  <si>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</si>
  <si>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</si>
  <si>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</si>
  <si>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</si>
  <si>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</si>
  <si>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</si>
  <si>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</si>
  <si>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</si>
  <si>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</si>
  <si>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</si>
  <si>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</si>
  <si>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</si>
  <si>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</si>
  <si>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</si>
  <si>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</si>
  <si>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</si>
  <si>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</si>
  <si>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</si>
  <si>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</si>
  <si>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</si>
  <si>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</si>
  <si>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</si>
  <si>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</si>
  <si>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</si>
  <si>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</si>
  <si>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</si>
  <si>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</si>
  <si>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</si>
  <si>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</si>
  <si>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</si>
  <si>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</si>
  <si>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</si>
  <si>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</si>
  <si>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</si>
  <si>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</si>
  <si>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</si>
  <si>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</si>
  <si>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</si>
  <si>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</si>
  <si>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</si>
  <si>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</si>
  <si>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</si>
  <si>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</si>
  <si>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</si>
  <si>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</si>
  <si>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</si>
  <si>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</si>
  <si>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</si>
  <si>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</si>
  <si>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</si>
  <si>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</si>
  <si>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</si>
  <si>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</si>
  <si>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</si>
  <si>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</si>
  <si>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</si>
  <si>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</si>
  <si>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</si>
  <si>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</si>
  <si>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</si>
  <si>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</si>
  <si>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</si>
  <si>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</si>
  <si>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</si>
  <si>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</si>
  <si>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</si>
  <si>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</si>
  <si>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</si>
  <si>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</si>
  <si>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</si>
  <si>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</si>
  <si>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</si>
  <si>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</si>
  <si>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</si>
  <si>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</si>
  <si>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</si>
  <si>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</si>
  <si>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</si>
  <si>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</si>
  <si>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</si>
  <si>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</si>
  <si>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</si>
  <si>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</si>
  <si>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</si>
  <si>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</si>
  <si>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</si>
  <si>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</si>
  <si>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</si>
  <si>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</si>
  <si>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</si>
  <si>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</si>
  <si>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</si>
  <si>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</si>
  <si>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</si>
  <si>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</si>
  <si>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</si>
  <si>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</si>
  <si>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</si>
  <si>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</si>
  <si>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</si>
  <si>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</si>
  <si>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</si>
  <si>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</si>
  <si>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</si>
  <si>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</si>
  <si>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</si>
  <si>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</si>
  <si>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</si>
  <si>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</si>
  <si>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</si>
  <si>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</si>
  <si>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</si>
  <si>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</si>
  <si>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</si>
  <si>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</si>
  <si>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</si>
  <si>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</si>
  <si>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</si>
  <si>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</si>
  <si>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</si>
  <si>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</si>
  <si>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</si>
  <si>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</si>
  <si>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</si>
  <si>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</si>
  <si>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</si>
  <si>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</si>
  <si>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</si>
  <si>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</si>
  <si>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</si>
  <si>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</si>
  <si>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</si>
  <si>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</si>
  <si>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</si>
  <si>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</si>
  <si>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</si>
  <si>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</si>
  <si>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</si>
  <si>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</si>
  <si>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</si>
  <si>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</si>
  <si>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</si>
  <si>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</si>
  <si>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</si>
  <si>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</si>
  <si>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</si>
  <si>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</si>
  <si>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</si>
  <si>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</si>
  <si>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</si>
  <si>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</si>
  <si>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</si>
  <si>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</si>
  <si>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</si>
  <si>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</si>
  <si>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</si>
  <si>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</si>
  <si>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</si>
  <si>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</si>
  <si>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</si>
  <si>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</si>
  <si>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</si>
  <si>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</si>
  <si>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</si>
  <si>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</si>
  <si>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</si>
  <si>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</si>
  <si>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</si>
  <si>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</si>
  <si>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</si>
  <si>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</si>
  <si>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</si>
  <si>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</si>
  <si>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</si>
  <si>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</si>
  <si>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</si>
  <si>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</si>
  <si>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</si>
  <si>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</si>
  <si>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</si>
  <si>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</si>
  <si>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</si>
  <si>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</si>
  <si>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</si>
  <si>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</si>
  <si>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</si>
  <si>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</si>
  <si>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</si>
  <si>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</si>
  <si>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</si>
  <si>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</si>
  <si>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</si>
  <si>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</si>
  <si>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</si>
  <si>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</si>
  <si>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</si>
  <si>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</si>
  <si>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</si>
  <si>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</si>
  <si>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</si>
  <si>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</si>
  <si>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</si>
  <si>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</si>
  <si>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</si>
  <si>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</si>
  <si>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</si>
  <si>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</si>
  <si>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</si>
  <si>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</si>
  <si>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</si>
  <si>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</si>
  <si>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</si>
  <si>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</si>
  <si>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</si>
  <si>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</si>
  <si>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</si>
  <si>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</si>
  <si>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</si>
  <si>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</si>
  <si>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</si>
  <si>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</si>
  <si>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</si>
  <si>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</si>
  <si>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</si>
  <si>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</si>
  <si>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</si>
  <si>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</si>
  <si>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</si>
  <si>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</si>
  <si>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</si>
  <si>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</si>
  <si>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</si>
  <si>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</si>
  <si>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</si>
  <si>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</si>
  <si>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</si>
  <si>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</si>
  <si>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</si>
  <si>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</si>
  <si>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</si>
  <si>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</si>
  <si>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</si>
  <si>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</si>
  <si>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</si>
  <si>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</si>
  <si>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</si>
  <si>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</si>
  <si>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</si>
  <si>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</si>
  <si>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</si>
  <si>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</si>
  <si>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</si>
  <si>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</si>
  <si>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</si>
  <si>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</si>
  <si>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</si>
  <si>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</si>
  <si>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</si>
  <si>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</si>
  <si>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</si>
  <si>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</si>
  <si>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</si>
  <si>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</si>
  <si>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</si>
  <si>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</si>
  <si>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</si>
  <si>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</si>
  <si>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</si>
  <si>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</si>
  <si>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</si>
  <si>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</si>
  <si>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</si>
  <si>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</si>
  <si>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</si>
  <si>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</si>
  <si>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</si>
  <si>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</si>
  <si>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</si>
  <si>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</si>
  <si>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</si>
  <si>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</si>
  <si>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</si>
  <si>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</si>
  <si>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</si>
  <si>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</si>
  <si>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</si>
  <si>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</si>
  <si>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</si>
  <si>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</si>
  <si>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</si>
  <si>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</si>
  <si>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</si>
  <si>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</si>
  <si>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</si>
  <si>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</si>
  <si>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</si>
  <si>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</si>
  <si>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</si>
  <si>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</si>
  <si>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</si>
  <si>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</si>
  <si>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</si>
  <si>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</si>
  <si>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</si>
  <si>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</si>
  <si>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</si>
  <si>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</si>
  <si>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</si>
  <si>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</si>
  <si>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</si>
  <si>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</si>
  <si>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</si>
  <si>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</si>
  <si>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</si>
  <si>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</si>
  <si>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</si>
  <si>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</si>
  <si>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</si>
  <si>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</si>
  <si>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</si>
  <si>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</si>
  <si>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</si>
  <si>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</si>
  <si>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</si>
  <si>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</si>
  <si>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</si>
  <si>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</si>
  <si>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</si>
  <si>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</si>
  <si>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</si>
  <si>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</si>
  <si>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</si>
  <si>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</si>
  <si>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</si>
  <si>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</si>
  <si>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</si>
  <si>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</si>
  <si>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</si>
  <si>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</si>
  <si>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</si>
  <si>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</si>
  <si>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</si>
  <si>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</si>
  <si>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</si>
  <si>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</si>
  <si>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</si>
  <si>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</si>
  <si>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</si>
  <si>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</si>
  <si>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</si>
  <si>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</si>
  <si>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</si>
  <si>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</si>
  <si>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</si>
  <si>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</si>
  <si>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</si>
  <si>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</si>
  <si>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</si>
  <si>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</si>
  <si>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</si>
  <si>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</si>
  <si>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</si>
  <si>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</si>
  <si>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</si>
  <si>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</si>
  <si>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</si>
  <si>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</si>
  <si>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</si>
  <si>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</si>
  <si>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</si>
  <si>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</si>
  <si>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</si>
  <si>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</si>
  <si>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</si>
  <si>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</si>
  <si>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</si>
  <si>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</si>
  <si>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</si>
  <si>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</si>
  <si>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</si>
  <si>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</si>
  <si>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</si>
  <si>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</si>
  <si>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</si>
  <si>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</si>
  <si>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</si>
  <si>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</si>
  <si>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</si>
  <si>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</si>
  <si>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</si>
  <si>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</si>
  <si>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</si>
  <si>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</si>
  <si>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</si>
  <si>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</si>
  <si>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</si>
  <si>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</si>
  <si>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</si>
  <si>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</si>
  <si>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</si>
  <si>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</si>
  <si>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</si>
  <si>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</si>
  <si>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</si>
  <si>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</si>
  <si>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</si>
  <si>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</si>
  <si>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</si>
  <si>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</si>
  <si>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</si>
  <si>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</si>
  <si>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</si>
  <si>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</si>
  <si>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</si>
  <si>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</si>
  <si>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</si>
  <si>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</si>
  <si>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</si>
  <si>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</si>
  <si>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</si>
  <si>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</si>
  <si>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</si>
  <si>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</si>
  <si>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</si>
  <si>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</si>
  <si>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</si>
  <si>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</si>
  <si>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</si>
  <si>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</si>
  <si>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</si>
  <si>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</si>
  <si>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</si>
  <si>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</si>
  <si>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</si>
  <si>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</si>
  <si>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</si>
  <si>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</si>
  <si>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</si>
  <si>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</si>
  <si>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</si>
  <si>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</si>
  <si>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</si>
  <si>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</si>
  <si>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</si>
  <si>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</si>
  <si>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</si>
  <si>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</si>
  <si>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</si>
  <si>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</si>
  <si>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</si>
  <si>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</si>
  <si>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</si>
  <si>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</si>
  <si>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</si>
  <si>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</si>
  <si>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</si>
  <si>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</si>
  <si>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</si>
  <si>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</si>
  <si>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</si>
  <si>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</si>
  <si>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</si>
  <si>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</si>
  <si>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</si>
  <si>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</si>
  <si>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</si>
  <si>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</si>
  <si>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</si>
  <si>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</si>
  <si>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</si>
  <si>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</si>
  <si>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</si>
  <si>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</si>
  <si>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</si>
  <si>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</si>
  <si>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</si>
  <si>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</si>
  <si>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</si>
  <si>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</si>
  <si>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</si>
  <si>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</si>
  <si>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</si>
  <si>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</si>
  <si>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</si>
  <si>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</si>
  <si>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</si>
  <si>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</si>
  <si>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</si>
  <si>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</si>
  <si>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</si>
  <si>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</si>
  <si>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</si>
  <si>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</si>
  <si>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</si>
  <si>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</si>
  <si>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</si>
  <si>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</si>
  <si>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</si>
  <si>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</si>
  <si>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</si>
  <si>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</si>
  <si>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</si>
  <si>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</si>
  <si>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</si>
  <si>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</si>
  <si>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</si>
  <si>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</si>
  <si>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</si>
  <si>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</si>
  <si>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</si>
  <si>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</si>
  <si>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</si>
  <si>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</si>
  <si>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</si>
  <si>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</si>
  <si>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</si>
  <si>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</si>
  <si>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</si>
  <si>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</si>
  <si>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</si>
  <si>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</si>
  <si>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</si>
  <si>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</si>
  <si>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</si>
  <si>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</si>
  <si>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</si>
  <si>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</si>
  <si>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</si>
  <si>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</si>
  <si>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</si>
  <si>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</si>
  <si>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</si>
  <si>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</si>
  <si>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</si>
  <si>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</si>
  <si>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</si>
  <si>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</si>
  <si>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</si>
  <si>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</si>
  <si>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</si>
  <si>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</si>
  <si>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</si>
  <si>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</si>
  <si>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</si>
  <si>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</si>
  <si>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</si>
  <si>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</si>
  <si>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</si>
  <si>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</si>
  <si>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</si>
  <si>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</si>
  <si>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</si>
  <si>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</si>
  <si>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</si>
  <si>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</si>
  <si>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</si>
  <si>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</si>
  <si>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</si>
  <si>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</si>
  <si>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</si>
  <si>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</si>
  <si>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</si>
  <si>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</si>
  <si>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</si>
  <si>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</si>
  <si>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</si>
  <si>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</si>
  <si>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</si>
  <si>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</si>
  <si>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</si>
  <si>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</si>
  <si>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</si>
  <si>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</si>
  <si>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</si>
  <si>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</si>
  <si>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</si>
  <si>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</si>
  <si>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</si>
  <si>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</si>
  <si>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</si>
  <si>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</si>
  <si>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</si>
  <si>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</si>
  <si>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</si>
  <si>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</si>
  <si>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</si>
  <si>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</si>
  <si>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</si>
  <si>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</si>
  <si>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</si>
  <si>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</si>
  <si>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</si>
  <si>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</si>
  <si>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</si>
  <si>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</si>
  <si>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</si>
  <si>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</si>
  <si>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</si>
  <si>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</si>
  <si>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</si>
  <si>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</si>
  <si>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</si>
  <si>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</si>
  <si>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</si>
  <si>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</si>
  <si>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</si>
  <si>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</si>
  <si>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</si>
  <si>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</si>
  <si>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</si>
  <si>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</si>
  <si>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</si>
  <si>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</si>
  <si>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</si>
  <si>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</si>
  <si>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</si>
  <si>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</si>
  <si>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</si>
  <si>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</si>
  <si>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</si>
  <si>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</si>
  <si>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</si>
  <si>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</si>
  <si>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</si>
  <si>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</si>
  <si>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</si>
  <si>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</si>
  <si>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</si>
  <si>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</si>
  <si>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</si>
  <si>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</si>
  <si>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</si>
  <si>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</si>
  <si>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</si>
  <si>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</si>
  <si>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</si>
  <si>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</si>
  <si>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</si>
  <si>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</si>
  <si>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</si>
  <si>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</si>
  <si>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</si>
  <si>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</si>
  <si>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</si>
  <si>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</si>
  <si>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</si>
  <si>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</si>
  <si>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</si>
  <si>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</si>
  <si>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</si>
  <si>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</si>
  <si>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</si>
  <si>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</si>
  <si>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</si>
  <si>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</si>
  <si>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</si>
  <si>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</si>
  <si>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</si>
  <si>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</si>
  <si>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</si>
  <si>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</si>
  <si>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</si>
  <si>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</si>
  <si>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</si>
  <si>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</si>
  <si>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</si>
  <si>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</si>
  <si>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</si>
  <si>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</si>
  <si>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</si>
  <si>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</si>
  <si>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</si>
  <si>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</si>
  <si>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</si>
  <si>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</si>
  <si>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</si>
  <si>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</si>
  <si>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</si>
  <si>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</si>
  <si>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</si>
  <si>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</si>
  <si>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</si>
  <si>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</si>
  <si>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</si>
  <si>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</si>
  <si>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</si>
  <si>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</si>
  <si>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</si>
  <si>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</si>
  <si>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</si>
  <si>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</si>
  <si>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</si>
  <si>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</si>
  <si>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</si>
  <si>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</si>
  <si>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</si>
  <si>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</si>
  <si>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</si>
  <si>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</si>
  <si>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</si>
  <si>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</si>
  <si>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</si>
  <si>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</si>
  <si>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</si>
  <si>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</si>
  <si>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</si>
  <si>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</si>
  <si>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</si>
  <si>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</si>
  <si>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</si>
  <si>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</si>
  <si>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</si>
  <si>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</si>
  <si>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</si>
  <si>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</si>
  <si>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</si>
  <si>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</si>
  <si>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</si>
  <si>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</si>
  <si>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</si>
  <si>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</si>
  <si>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</si>
  <si>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</si>
  <si>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</si>
  <si>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</si>
  <si>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</si>
  <si>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</si>
  <si>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</si>
  <si>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</si>
  <si>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</si>
  <si>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</si>
  <si>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</si>
  <si>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</si>
  <si>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</si>
  <si>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</si>
  <si>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</si>
  <si>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</si>
  <si>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</si>
  <si>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</si>
  <si>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</si>
  <si>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</si>
  <si>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</si>
  <si>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</si>
  <si>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</si>
  <si>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</si>
  <si>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</si>
  <si>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</si>
  <si>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</si>
  <si>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</si>
  <si>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</si>
  <si>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</si>
  <si>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</si>
  <si>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</si>
  <si>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</si>
  <si>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</si>
  <si>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</si>
  <si>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</si>
  <si>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</si>
  <si>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</si>
  <si>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</si>
  <si>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</si>
  <si>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</si>
  <si>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</si>
  <si>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</si>
  <si>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</si>
  <si>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</si>
  <si>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</si>
  <si>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</si>
  <si>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</si>
  <si>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</si>
  <si>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</si>
  <si>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</si>
  <si>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</si>
  <si>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</si>
  <si>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</si>
  <si>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</si>
  <si>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</si>
  <si>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</si>
  <si>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</si>
  <si>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</si>
  <si>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</si>
  <si>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</si>
  <si>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</si>
  <si>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</si>
  <si>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</si>
  <si>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</si>
  <si>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</si>
  <si>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</si>
  <si>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</si>
  <si>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</si>
  <si>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</si>
  <si>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</si>
  <si>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</si>
  <si>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</si>
  <si>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</si>
  <si>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</si>
  <si>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</si>
  <si>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</si>
  <si>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</si>
  <si>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</si>
  <si>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</si>
  <si>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</si>
  <si>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</si>
  <si>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</si>
  <si>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</si>
  <si>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</si>
  <si>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</si>
  <si>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</si>
  <si>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</si>
  <si>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</si>
  <si>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</si>
  <si>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</si>
  <si>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</si>
  <si>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</si>
  <si>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</si>
  <si>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</si>
  <si>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</si>
  <si>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</si>
  <si>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</si>
  <si>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</si>
  <si>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</si>
  <si>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</si>
  <si>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</si>
  <si>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</si>
  <si>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</si>
  <si>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</si>
  <si>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</si>
  <si>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</si>
  <si>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</si>
  <si>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</si>
  <si>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</si>
  <si>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</si>
  <si>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</si>
  <si>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</si>
  <si>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</si>
  <si>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</si>
  <si>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</si>
  <si>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</si>
  <si>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</si>
  <si>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</si>
  <si>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</si>
  <si>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</si>
  <si>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</si>
  <si>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</si>
  <si>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</si>
  <si>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</si>
  <si>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</si>
  <si>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</si>
  <si>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</si>
  <si>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</si>
  <si>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</si>
  <si>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</si>
  <si>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</si>
  <si>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</si>
  <si>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</si>
  <si>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</si>
  <si>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</si>
  <si>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</si>
  <si>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</si>
  <si>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</si>
  <si>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</si>
  <si>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</si>
  <si>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</si>
  <si>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</si>
  <si>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</si>
  <si>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</si>
  <si>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</si>
  <si>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</si>
  <si>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</si>
  <si>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</si>
  <si>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</si>
  <si>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</si>
  <si>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</si>
  <si>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</si>
  <si>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</si>
  <si>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</si>
  <si>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</si>
  <si>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</si>
  <si>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</si>
  <si>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</si>
  <si>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</si>
  <si>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</si>
  <si>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</si>
  <si>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</si>
  <si>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</si>
  <si>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</si>
  <si>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</si>
  <si>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</si>
  <si>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</si>
  <si>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</si>
  <si>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</si>
  <si>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</si>
  <si>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</si>
  <si>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</si>
  <si>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</si>
  <si>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</si>
  <si>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</si>
  <si>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</si>
  <si>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</si>
  <si>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</si>
  <si>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</si>
  <si>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</si>
  <si>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</si>
  <si>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</si>
  <si>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</si>
  <si>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</si>
  <si>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</si>
  <si>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</si>
  <si>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</si>
  <si>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</si>
  <si>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</si>
  <si>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</si>
  <si>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</si>
  <si>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</si>
  <si>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</si>
  <si>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</si>
  <si>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</si>
  <si>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</si>
  <si>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</si>
  <si>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</si>
  <si>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</si>
  <si>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</si>
  <si>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</si>
  <si>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</si>
  <si>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</si>
  <si>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</si>
  <si>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</si>
  <si>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</si>
  <si>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</si>
  <si>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</si>
  <si>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</si>
  <si>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</si>
  <si>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</si>
  <si>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</si>
  <si>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</si>
  <si>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</si>
  <si>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</si>
  <si>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</si>
  <si>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</si>
  <si>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</si>
  <si>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</si>
  <si>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</si>
  <si>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</si>
  <si>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</si>
  <si>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</si>
  <si>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</si>
  <si>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</si>
  <si>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</si>
  <si>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</si>
  <si>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</si>
  <si>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</si>
  <si>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</si>
  <si>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</si>
  <si>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</si>
  <si>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</si>
  <si>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</si>
  <si>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</si>
  <si>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</si>
  <si>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</si>
  <si>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</si>
  <si>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</si>
  <si>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</si>
  <si>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</si>
  <si>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</si>
  <si>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</si>
  <si>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</si>
  <si>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</si>
  <si>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</si>
  <si>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</si>
  <si>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</si>
  <si>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</si>
  <si>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</si>
  <si>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</si>
  <si>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</si>
  <si>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</si>
  <si>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</si>
  <si>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</si>
  <si>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</si>
  <si>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</si>
  <si>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</si>
  <si>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</si>
  <si>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</si>
  <si>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</si>
  <si>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</si>
  <si>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</si>
  <si>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</si>
  <si>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</si>
  <si>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</si>
  <si>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</si>
  <si>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</si>
  <si>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</si>
  <si>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</si>
  <si>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</si>
  <si>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</si>
  <si>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</si>
  <si>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</si>
  <si>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</si>
  <si>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</si>
  <si>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</si>
  <si>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</si>
  <si>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</si>
  <si>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</si>
  <si>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</si>
  <si>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</si>
  <si>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</si>
  <si>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</si>
  <si>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</si>
  <si>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</si>
  <si>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</si>
  <si>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</si>
  <si>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</si>
  <si>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</si>
  <si>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</si>
  <si>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</si>
  <si>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</si>
  <si>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</si>
  <si>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</si>
  <si>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</si>
  <si>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</si>
  <si>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</si>
  <si>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</si>
  <si>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</si>
  <si>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</si>
  <si>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</si>
  <si>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</si>
  <si>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</si>
  <si>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</si>
  <si>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</si>
  <si>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</si>
  <si>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</si>
  <si>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</si>
  <si>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</si>
  <si>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</si>
  <si>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</si>
  <si>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</si>
  <si>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</si>
  <si>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</si>
  <si>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</si>
  <si>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</si>
  <si>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</si>
  <si>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</si>
  <si>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</si>
  <si>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</si>
  <si>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</si>
  <si>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</si>
  <si>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</si>
  <si>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</si>
  <si>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</si>
  <si>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</si>
  <si>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</si>
  <si>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</si>
  <si>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</si>
  <si>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</si>
  <si>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</si>
  <si>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</si>
  <si>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</si>
  <si>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</si>
  <si>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</si>
  <si>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</si>
  <si>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</si>
  <si>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</si>
  <si>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</si>
  <si>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</si>
  <si>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</si>
  <si>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</si>
  <si>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</si>
  <si>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</si>
  <si>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</si>
  <si>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</si>
  <si>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</si>
  <si>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</si>
  <si>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</si>
  <si>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</si>
  <si>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</si>
  <si>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</si>
  <si>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</si>
  <si>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</si>
  <si>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</si>
  <si>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</si>
  <si>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</si>
  <si>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</si>
  <si>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</si>
  <si>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</si>
  <si>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</si>
  <si>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</si>
  <si>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</si>
  <si>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</si>
  <si>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</si>
  <si>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</si>
  <si>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</si>
  <si>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</si>
  <si>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</si>
  <si>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</si>
  <si>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</si>
  <si>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</si>
  <si>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</si>
  <si>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</si>
  <si>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</si>
  <si>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</si>
  <si>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</si>
  <si>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</si>
  <si>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</si>
  <si>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</si>
  <si>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</si>
  <si>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</si>
  <si>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</si>
  <si>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</si>
  <si>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</si>
  <si>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</si>
  <si>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</si>
  <si>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</si>
  <si>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</si>
  <si>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</si>
  <si>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</si>
  <si>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</si>
  <si>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</si>
  <si>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</si>
  <si>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</si>
  <si>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</si>
  <si>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</si>
  <si>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</si>
  <si>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</si>
  <si>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</si>
  <si>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</si>
  <si>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</si>
  <si>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</si>
  <si>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</si>
  <si>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</si>
  <si>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</si>
  <si>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</si>
  <si>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</si>
  <si>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</si>
  <si>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</si>
  <si>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</si>
  <si>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</si>
  <si>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</si>
  <si>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</si>
  <si>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</si>
  <si>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</si>
  <si>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</si>
  <si>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</si>
  <si>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</si>
  <si>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</si>
  <si>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</si>
  <si>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</si>
  <si>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</si>
  <si>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</si>
  <si>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</si>
  <si>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</si>
  <si>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</si>
  <si>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</si>
  <si>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</si>
  <si>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</si>
  <si>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</si>
  <si>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</si>
  <si>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</si>
  <si>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</si>
  <si>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</si>
  <si>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</si>
  <si>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</si>
  <si>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</si>
  <si>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</si>
  <si>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</si>
  <si>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</si>
  <si>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</si>
  <si>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</si>
  <si>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</si>
  <si>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</si>
  <si>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</si>
  <si>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</si>
  <si>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</si>
  <si>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</si>
  <si>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</si>
  <si>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</si>
  <si>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</si>
  <si>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</si>
  <si>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</si>
  <si>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</si>
  <si>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</si>
  <si>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</si>
  <si>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</si>
  <si>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</si>
  <si>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</si>
  <si>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</si>
  <si>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</si>
  <si>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</si>
  <si>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</si>
  <si>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</si>
  <si>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</si>
  <si>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</si>
  <si>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</si>
  <si>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</si>
  <si>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</si>
  <si>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</si>
  <si>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</si>
  <si>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</si>
  <si>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</si>
  <si>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</si>
  <si>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</si>
  <si>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</si>
  <si>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</si>
  <si>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</si>
  <si>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</si>
  <si>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</si>
  <si>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</si>
  <si>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</si>
  <si>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</si>
  <si>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</si>
  <si>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</si>
  <si>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</si>
  <si>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</si>
  <si>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</si>
  <si>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</si>
  <si>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</si>
  <si>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</si>
  <si>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</si>
  <si>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</si>
  <si>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</si>
  <si>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</si>
  <si>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</si>
  <si>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</si>
  <si>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</si>
  <si>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</si>
  <si>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</si>
  <si>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</si>
  <si>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</si>
  <si>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</si>
  <si>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</si>
  <si>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</si>
  <si>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</si>
  <si>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</si>
  <si>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</si>
  <si>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</si>
  <si>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</si>
  <si>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</si>
  <si>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</si>
  <si>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</si>
  <si>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</si>
  <si>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</si>
  <si>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</si>
  <si>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</si>
  <si>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</si>
  <si>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</si>
  <si>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</si>
  <si>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</si>
  <si>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</si>
  <si>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</si>
  <si>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</si>
  <si>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</si>
  <si>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</si>
  <si>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</si>
  <si>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</si>
  <si>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</si>
  <si>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</si>
  <si>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</si>
  <si>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</si>
  <si>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</si>
  <si>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</si>
  <si>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</si>
  <si>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</si>
  <si>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</si>
  <si>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</si>
  <si>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</si>
  <si>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</si>
  <si>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</si>
  <si>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</si>
  <si>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</si>
  <si>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</si>
  <si>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</si>
  <si>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</si>
  <si>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</si>
  <si>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</si>
  <si>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</si>
  <si>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</si>
  <si>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</si>
  <si>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</si>
  <si>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</si>
  <si>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</si>
  <si>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</si>
  <si>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</si>
  <si>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</si>
  <si>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</si>
  <si>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</si>
  <si>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</si>
  <si>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</si>
  <si>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</si>
  <si>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</si>
  <si>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</si>
  <si>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</si>
  <si>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</si>
  <si>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</si>
  <si>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</si>
  <si>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</si>
  <si>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</si>
  <si>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</si>
  <si>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</si>
  <si>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</si>
  <si>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</si>
  <si>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</si>
  <si>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</si>
  <si>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</si>
  <si>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</si>
  <si>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</si>
  <si>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</si>
  <si>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</si>
  <si>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</si>
  <si>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</si>
  <si>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</si>
  <si>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</si>
  <si>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</si>
  <si>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</si>
  <si>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</si>
  <si>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</si>
  <si>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</si>
  <si>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</si>
  <si>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</si>
  <si>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</si>
  <si>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</si>
  <si>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</si>
  <si>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</si>
  <si>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</si>
  <si>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</si>
  <si>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</si>
  <si>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</si>
  <si>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</si>
  <si>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</si>
  <si>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</si>
  <si>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</si>
  <si>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</si>
  <si>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</si>
  <si>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</si>
  <si>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</si>
  <si>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</si>
  <si>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</si>
  <si>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</si>
  <si>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</si>
  <si>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</si>
  <si>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</si>
  <si>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</si>
  <si>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</si>
  <si>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</si>
  <si>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</si>
  <si>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</si>
  <si>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</si>
  <si>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</si>
  <si>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</si>
  <si>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</si>
  <si>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</si>
  <si>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</si>
  <si>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</si>
  <si>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</si>
  <si>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</si>
  <si>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</si>
  <si>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</si>
  <si>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</si>
  <si>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</si>
  <si>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</si>
  <si>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</si>
  <si>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</si>
  <si>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</si>
  <si>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</si>
  <si>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</si>
  <si>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</si>
  <si>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</si>
  <si>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</si>
  <si>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</si>
  <si>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</si>
  <si>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</si>
  <si>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</si>
  <si>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</si>
  <si>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</si>
  <si>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</si>
  <si>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</si>
  <si>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</si>
  <si>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</si>
  <si>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</si>
  <si>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</si>
  <si>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</si>
  <si>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</si>
  <si>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</si>
  <si>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</si>
  <si>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</si>
  <si>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</si>
  <si>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</si>
  <si>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</si>
  <si>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</si>
  <si>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</si>
  <si>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</si>
  <si>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</si>
  <si>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</si>
  <si>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</si>
  <si>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</si>
  <si>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</si>
  <si>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</si>
  <si>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</si>
  <si>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</si>
  <si>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</si>
  <si>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</si>
  <si>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</si>
  <si>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</si>
  <si>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</si>
  <si>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</si>
  <si>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</si>
  <si>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</si>
  <si>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</si>
  <si>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</si>
  <si>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</si>
  <si>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</si>
  <si>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</si>
  <si>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</si>
  <si>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</si>
  <si>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</si>
  <si>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</si>
  <si>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</si>
  <si>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</si>
  <si>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</si>
  <si>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</si>
  <si>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</si>
  <si>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</si>
  <si>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</si>
  <si>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</si>
  <si>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</si>
  <si>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</si>
  <si>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</si>
  <si>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</si>
  <si>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</si>
  <si>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</si>
  <si>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</si>
  <si>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</si>
  <si>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</si>
  <si>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</si>
  <si>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</si>
  <si>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</si>
  <si>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</si>
  <si>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</si>
  <si>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</si>
  <si>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</si>
  <si>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</si>
  <si>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</si>
  <si>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</si>
  <si>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</si>
  <si>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</si>
  <si>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</si>
  <si>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</si>
  <si>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</si>
  <si>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</si>
  <si>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</si>
  <si>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</si>
  <si>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</si>
  <si>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</si>
  <si>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</si>
  <si>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</si>
  <si>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</si>
  <si>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</si>
  <si>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</si>
  <si>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</si>
  <si>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</si>
  <si>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</si>
  <si>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</si>
  <si>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</si>
  <si>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</si>
  <si>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</si>
  <si>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</si>
  <si>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</si>
  <si>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</si>
  <si>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</si>
  <si>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</si>
  <si>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</si>
  <si>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</si>
  <si>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</si>
  <si>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</si>
  <si>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</si>
  <si>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</si>
  <si>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</si>
  <si>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</si>
  <si>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</si>
  <si>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</si>
  <si>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</si>
  <si>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</si>
  <si>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</si>
  <si>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</si>
  <si>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</si>
  <si>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</si>
  <si>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</si>
  <si>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</si>
  <si>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</si>
  <si>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</si>
  <si>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</si>
  <si>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</si>
  <si>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</si>
  <si>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</si>
  <si>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</si>
  <si>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</si>
  <si>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</si>
  <si>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</si>
  <si>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</si>
  <si>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</si>
  <si>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</si>
  <si>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</si>
  <si>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</si>
  <si>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</si>
  <si>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</si>
  <si>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</si>
  <si>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</si>
  <si>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</si>
  <si>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</si>
  <si>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</si>
  <si>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</si>
  <si>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</si>
  <si>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</si>
  <si>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</si>
  <si>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</si>
  <si>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</si>
  <si>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</si>
  <si>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</si>
  <si>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</si>
  <si>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</si>
  <si>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</si>
  <si>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</si>
  <si>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</si>
  <si>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</si>
  <si>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</si>
  <si>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</si>
  <si>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</si>
  <si>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</si>
  <si>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</si>
  <si>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</si>
  <si>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</si>
  <si>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</si>
  <si>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</si>
  <si>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</si>
  <si>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</si>
  <si>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</si>
  <si>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</si>
  <si>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</si>
  <si>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</si>
  <si>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</si>
  <si>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</si>
  <si>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</si>
  <si>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</si>
  <si>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</si>
  <si>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</si>
  <si>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</si>
  <si>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</si>
  <si>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</si>
  <si>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</si>
  <si>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</si>
  <si>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</si>
  <si>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</si>
  <si>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</si>
  <si>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</si>
  <si>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</si>
  <si>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</si>
  <si>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</si>
  <si>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</si>
  <si>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</si>
  <si>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</si>
  <si>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</si>
  <si>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</si>
  <si>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</si>
  <si>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</si>
  <si>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</si>
  <si>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</si>
  <si>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</si>
  <si>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</si>
  <si>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</si>
  <si>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</si>
  <si>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</si>
  <si>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</si>
  <si>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</si>
  <si>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</si>
  <si>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</si>
  <si>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</si>
  <si>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</si>
  <si>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</si>
  <si>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</si>
  <si>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</si>
  <si>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</si>
  <si>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</si>
  <si>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</si>
  <si>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</si>
  <si>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</si>
  <si>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</si>
  <si>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</si>
  <si>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</si>
  <si>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</si>
  <si>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</si>
  <si>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</si>
  <si>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</si>
  <si>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</si>
  <si>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</si>
  <si>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</si>
  <si>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</si>
  <si>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</si>
  <si>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</si>
  <si>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</si>
  <si>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</si>
  <si>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</si>
  <si>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</si>
  <si>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</si>
  <si>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</si>
  <si>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</si>
  <si>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</si>
  <si>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</si>
  <si>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</si>
  <si>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</si>
  <si>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</si>
  <si>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</si>
  <si>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</si>
  <si>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</si>
  <si>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</si>
  <si>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</si>
  <si>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</si>
  <si>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</si>
  <si>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</si>
  <si>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</si>
  <si>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</si>
  <si>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</si>
  <si>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</si>
  <si>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</si>
  <si>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</si>
  <si>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</si>
  <si>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</si>
  <si>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</si>
  <si>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</si>
  <si>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</si>
  <si>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</si>
  <si>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</si>
  <si>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</si>
  <si>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</si>
  <si>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</si>
  <si>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</si>
  <si>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</si>
  <si>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</si>
  <si>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</si>
  <si>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</si>
  <si>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</si>
  <si>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</si>
  <si>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</si>
  <si>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</si>
  <si>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</si>
  <si>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</si>
  <si>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</si>
  <si>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</si>
  <si>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</si>
  <si>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</si>
  <si>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</si>
  <si>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</si>
  <si>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</si>
  <si>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</si>
  <si>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</si>
  <si>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</si>
  <si>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</si>
  <si>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</si>
  <si>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</si>
  <si>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</si>
  <si>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</si>
  <si>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</si>
  <si>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</si>
  <si>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</si>
  <si>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</si>
  <si>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</si>
  <si>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</si>
  <si>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</si>
  <si>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</si>
  <si>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</si>
  <si>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</si>
  <si>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</si>
  <si>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</si>
  <si>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</si>
  <si>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</si>
  <si>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</si>
  <si>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</si>
  <si>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</si>
  <si>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</si>
  <si>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</si>
  <si>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</si>
  <si>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</si>
  <si>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</si>
  <si>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</si>
  <si>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</si>
  <si>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</si>
  <si>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</si>
  <si>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</si>
  <si>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</si>
  <si>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</si>
  <si>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</si>
  <si>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</si>
  <si>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</si>
  <si>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</si>
  <si>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</si>
  <si>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</si>
  <si>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</si>
  <si>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</si>
  <si>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</si>
  <si>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</si>
  <si>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</si>
  <si>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</si>
  <si>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</si>
  <si>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</si>
  <si>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</si>
  <si>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</si>
  <si>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</si>
  <si>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</si>
  <si>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</si>
  <si>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</si>
  <si>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</si>
  <si>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</si>
  <si>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</si>
  <si>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</si>
  <si>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</si>
  <si>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</si>
  <si>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</si>
  <si>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</si>
  <si>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</si>
  <si>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</si>
  <si>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</si>
  <si>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</si>
  <si>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</si>
  <si>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</si>
  <si>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</si>
  <si>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</si>
  <si>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</si>
  <si>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</si>
  <si>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</si>
  <si>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</si>
  <si>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</si>
  <si>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</si>
  <si>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</si>
  <si>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</si>
  <si>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</si>
  <si>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</si>
  <si>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</si>
  <si>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</si>
  <si>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</si>
  <si>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</si>
  <si>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</si>
  <si>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</si>
  <si>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</si>
  <si>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</si>
  <si>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</si>
  <si>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</si>
  <si>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</si>
  <si>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</si>
  <si>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</si>
  <si>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</si>
  <si>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</si>
  <si>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</si>
  <si>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</si>
  <si>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</si>
  <si>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</si>
  <si>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</si>
  <si>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</si>
  <si>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</si>
  <si>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</si>
  <si>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</si>
  <si>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</si>
  <si>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</si>
  <si>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</si>
  <si>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</si>
  <si>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</si>
  <si>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</si>
  <si>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</si>
  <si>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</si>
  <si>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</si>
  <si>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</si>
  <si>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</si>
  <si>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</si>
  <si>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</si>
  <si>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</si>
  <si>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</si>
  <si>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</si>
  <si>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</si>
  <si>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</si>
  <si>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</si>
  <si>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</si>
  <si>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</si>
  <si>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</si>
  <si>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</si>
  <si>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</si>
  <si>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</si>
  <si>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</si>
  <si>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</si>
  <si>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</si>
  <si>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</si>
  <si>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</si>
  <si>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</si>
  <si>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</si>
  <si>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</si>
  <si>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</si>
  <si>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</si>
  <si>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</si>
  <si>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</si>
  <si>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</si>
  <si>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</si>
  <si>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</si>
  <si>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</si>
  <si>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</si>
  <si>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</si>
  <si>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</si>
  <si>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</si>
  <si>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</si>
  <si>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</si>
  <si>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</si>
  <si>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</si>
  <si>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</si>
  <si>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</si>
  <si>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</si>
  <si>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</si>
  <si>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</si>
  <si>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</si>
  <si>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</si>
  <si>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</si>
  <si>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</si>
  <si>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</si>
  <si>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</si>
  <si>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</si>
  <si>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</si>
  <si>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</si>
  <si>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</si>
  <si>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</si>
  <si>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</si>
  <si>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</si>
  <si>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</si>
  <si>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</si>
  <si>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</si>
  <si>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</si>
  <si>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</si>
  <si>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</si>
  <si>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</si>
  <si>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</si>
  <si>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</si>
  <si>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</si>
  <si>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</si>
  <si>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</si>
  <si>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</si>
  <si>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</si>
  <si>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</si>
  <si>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</si>
  <si>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</si>
  <si>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</si>
  <si>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</si>
  <si>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</si>
  <si>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</si>
  <si>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</si>
  <si>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</si>
  <si>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</si>
  <si>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</si>
  <si>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</si>
  <si>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</si>
  <si>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</si>
  <si>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</si>
  <si>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</si>
  <si>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</si>
  <si>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</si>
  <si>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</si>
  <si>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</si>
  <si>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</si>
  <si>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</si>
  <si>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</si>
  <si>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</si>
  <si>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</si>
  <si>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</si>
  <si>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</si>
  <si>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</si>
  <si>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</si>
  <si>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</si>
  <si>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</si>
  <si>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</si>
  <si>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</si>
  <si>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</si>
  <si>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</si>
  <si>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</si>
  <si>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</si>
  <si>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</si>
  <si>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</si>
  <si>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</si>
  <si>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</si>
  <si>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</si>
  <si>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</si>
  <si>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</si>
  <si>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</si>
  <si>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</si>
  <si>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</si>
  <si>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</si>
  <si>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</si>
  <si>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</si>
  <si>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</si>
  <si>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</si>
  <si>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</si>
  <si>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</si>
  <si>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</si>
  <si>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</si>
  <si>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</si>
  <si>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</si>
  <si>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</si>
  <si>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</si>
  <si>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</si>
  <si>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</si>
  <si>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</si>
  <si>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</si>
  <si>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</si>
  <si>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</si>
  <si>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</si>
  <si>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</si>
  <si>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</si>
  <si>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</si>
  <si>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</si>
  <si>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</si>
  <si>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</si>
  <si>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</si>
  <si>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</si>
  <si>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</si>
  <si>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</si>
  <si>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</si>
  <si>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</si>
  <si>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</si>
  <si>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</si>
  <si>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</si>
  <si>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</si>
  <si>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</si>
  <si>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</si>
  <si>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</si>
  <si>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</si>
  <si>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</si>
  <si>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</si>
  <si>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</si>
  <si>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</si>
  <si>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</si>
  <si>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</si>
  <si>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</si>
  <si>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</si>
  <si>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</si>
  <si>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</si>
  <si>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</si>
  <si>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</si>
  <si>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</si>
  <si>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</si>
  <si>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</si>
  <si>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</si>
  <si>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</si>
  <si>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</si>
  <si>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</si>
  <si>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</si>
  <si>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</si>
  <si>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</si>
  <si>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</si>
  <si>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</si>
  <si>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</si>
  <si>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</si>
  <si>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</si>
  <si>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</si>
  <si>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</si>
  <si>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</si>
  <si>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</si>
  <si>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</si>
  <si>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</si>
  <si>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</si>
  <si>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</si>
  <si>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</si>
  <si>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</si>
  <si>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</si>
  <si>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</si>
  <si>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</si>
  <si>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</si>
  <si>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</si>
  <si>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</si>
  <si>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</si>
  <si>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</si>
  <si>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</si>
  <si>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</si>
  <si>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</si>
  <si>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</si>
  <si>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</si>
  <si>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</si>
  <si>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</si>
  <si>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</si>
  <si>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</si>
  <si>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</si>
  <si>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</si>
  <si>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</si>
  <si>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</si>
  <si>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</si>
  <si>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</si>
  <si>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</si>
  <si>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</si>
  <si>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</si>
  <si>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</si>
  <si>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</si>
  <si>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</si>
  <si>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</si>
  <si>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</si>
  <si>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</si>
  <si>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</si>
  <si>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</si>
  <si>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</si>
  <si>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</si>
  <si>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</si>
  <si>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</si>
  <si>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</si>
  <si>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</si>
  <si>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</si>
  <si>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</si>
  <si>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</si>
  <si>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</si>
  <si>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</si>
  <si>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</si>
  <si>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</si>
  <si>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</si>
  <si>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</si>
  <si>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</si>
  <si>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</si>
  <si>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</si>
  <si>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</si>
  <si>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</si>
  <si>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</si>
  <si>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</si>
  <si>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</si>
  <si>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</si>
  <si>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</si>
  <si>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</si>
  <si>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</si>
  <si>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</si>
  <si>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</si>
  <si>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</si>
  <si>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</si>
  <si>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</si>
  <si>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</si>
  <si>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</si>
  <si>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</si>
  <si>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</si>
  <si>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</si>
  <si>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</si>
  <si>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</si>
  <si>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</si>
  <si>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</si>
  <si>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</si>
  <si>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</si>
  <si>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</si>
  <si>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</si>
  <si>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</si>
  <si>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</si>
  <si>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</si>
  <si>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</si>
  <si>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</si>
  <si>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</si>
  <si>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</si>
  <si>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</si>
  <si>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</si>
  <si>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</si>
  <si>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</si>
  <si>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</si>
  <si>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</si>
  <si>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</si>
  <si>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</si>
  <si>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</si>
  <si>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</si>
  <si>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</si>
  <si>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</si>
  <si>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</si>
  <si>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</si>
  <si>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</si>
  <si>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</si>
  <si>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</si>
  <si>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</si>
  <si>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</si>
  <si>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</si>
  <si>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</si>
  <si>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</si>
  <si>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</si>
  <si>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</si>
  <si>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</si>
  <si>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</si>
  <si>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</si>
  <si>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</si>
  <si>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</si>
  <si>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</si>
  <si>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</si>
  <si>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</si>
  <si>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</si>
  <si>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</si>
  <si>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</si>
  <si>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</si>
  <si>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</si>
  <si>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</si>
  <si>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</si>
  <si>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</si>
  <si>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</si>
  <si>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</si>
  <si>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</si>
  <si>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</si>
  <si>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</si>
  <si>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</si>
  <si>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</si>
  <si>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</si>
  <si>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</si>
  <si>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</si>
  <si>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</si>
  <si>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</si>
  <si>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</si>
  <si>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</si>
  <si>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</si>
  <si>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</si>
  <si>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</si>
  <si>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</si>
  <si>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</si>
  <si>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</si>
  <si>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</si>
  <si>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</si>
  <si>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</si>
  <si>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</si>
  <si>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</si>
  <si>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</si>
  <si>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</si>
  <si>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</si>
  <si>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</si>
  <si>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</si>
  <si>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</si>
  <si>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</si>
  <si>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</si>
  <si>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</si>
  <si>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</si>
  <si>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</si>
  <si>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</si>
  <si>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</si>
  <si>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</si>
  <si>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</si>
  <si>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</si>
  <si>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</si>
  <si>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</si>
  <si>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</si>
  <si>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</si>
  <si>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</si>
  <si>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</si>
  <si>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</si>
  <si>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</si>
  <si>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</si>
  <si>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</si>
  <si>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</si>
  <si>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</si>
  <si>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</si>
  <si>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</si>
  <si>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</si>
  <si>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</si>
  <si>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</si>
  <si>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</si>
  <si>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</si>
  <si>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</si>
  <si>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</si>
  <si>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</si>
  <si>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</si>
  <si>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</si>
  <si>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</si>
  <si>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</si>
  <si>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</si>
  <si>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</si>
  <si>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</si>
  <si>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</si>
  <si>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</si>
  <si>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</si>
  <si>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</si>
  <si>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</si>
  <si>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</si>
  <si>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</si>
  <si>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</si>
  <si>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</si>
  <si>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</si>
  <si>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</si>
  <si>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</si>
  <si>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</si>
  <si>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</si>
  <si>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</si>
  <si>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</si>
  <si>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</si>
  <si>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</si>
  <si>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</si>
  <si>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</si>
  <si>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</si>
  <si>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</si>
  <si>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</si>
  <si>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</si>
  <si>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</si>
  <si>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</si>
  <si>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</si>
  <si>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</si>
  <si>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</si>
  <si>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</si>
  <si>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</si>
  <si>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</si>
  <si>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</si>
  <si>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</si>
  <si>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</si>
  <si>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</si>
  <si>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</si>
  <si>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</si>
  <si>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</si>
  <si>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</si>
  <si>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</si>
  <si>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</si>
  <si>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</si>
  <si>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</si>
  <si>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</si>
  <si>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</si>
  <si>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</si>
  <si>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</si>
  <si>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</si>
  <si>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</si>
  <si>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</si>
  <si>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</si>
  <si>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</si>
  <si>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</si>
  <si>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</si>
  <si>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</si>
  <si>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</si>
  <si>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</si>
  <si>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</si>
  <si>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</si>
  <si>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</si>
  <si>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</si>
  <si>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</si>
  <si>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</si>
  <si>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</si>
  <si>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</si>
  <si>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</si>
  <si>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</si>
  <si>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</si>
  <si>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</si>
  <si>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</si>
  <si>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</si>
  <si>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</si>
  <si>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</si>
  <si>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</si>
  <si>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</si>
  <si>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</si>
  <si>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</si>
  <si>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</si>
  <si>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</si>
  <si>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</si>
  <si>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</si>
  <si>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</si>
  <si>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</si>
  <si>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</si>
  <si>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</si>
  <si>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</si>
  <si>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</si>
  <si>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</si>
  <si>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</si>
  <si>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</si>
  <si>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</si>
  <si>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</si>
  <si>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</si>
  <si>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</si>
  <si>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</si>
  <si>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</si>
  <si>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</si>
  <si>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</si>
  <si>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</si>
  <si>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</si>
  <si>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</si>
  <si>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</si>
  <si>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</si>
  <si>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</si>
  <si>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</si>
  <si>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</si>
  <si>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</si>
  <si>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</si>
  <si>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</si>
  <si>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</si>
  <si>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</si>
  <si>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</si>
  <si>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</si>
  <si>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</si>
  <si>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</si>
  <si>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</si>
  <si>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</si>
  <si>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</si>
  <si>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</si>
  <si>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</si>
  <si>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</si>
  <si>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</si>
  <si>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</si>
  <si>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</si>
  <si>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</si>
  <si>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</si>
  <si>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</si>
  <si>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</si>
  <si>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</si>
  <si>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</si>
  <si>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</si>
  <si>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</si>
  <si>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</si>
  <si>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</si>
  <si>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</si>
  <si>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</si>
  <si>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</si>
  <si>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</si>
  <si>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</si>
  <si>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</si>
  <si>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</si>
  <si>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</si>
  <si>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</si>
  <si>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</si>
  <si>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</si>
  <si>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</si>
  <si>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</si>
  <si>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</si>
  <si>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</si>
  <si>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</si>
  <si>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</si>
  <si>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</si>
  <si>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</si>
  <si>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</si>
  <si>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</si>
  <si>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</si>
  <si>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</si>
  <si>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</si>
  <si>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</si>
  <si>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</si>
  <si>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</si>
  <si>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</si>
  <si>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</si>
  <si>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</si>
  <si>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</si>
  <si>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</si>
  <si>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</si>
  <si>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</si>
  <si>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</si>
  <si>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</si>
  <si>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</si>
  <si>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</si>
  <si>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</si>
  <si>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</si>
  <si>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</si>
  <si>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</si>
  <si>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</si>
  <si>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</si>
  <si>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</si>
  <si>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</si>
  <si>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</si>
  <si>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</si>
  <si>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</si>
  <si>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</si>
  <si>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</si>
  <si>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</si>
  <si>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</si>
  <si>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</si>
  <si>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</si>
  <si>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</si>
  <si>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</si>
  <si>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</si>
  <si>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</si>
  <si>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</si>
  <si>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</si>
  <si>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</si>
  <si>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</si>
  <si>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</si>
  <si>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</si>
  <si>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</si>
  <si>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</si>
  <si>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</si>
  <si>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</si>
  <si>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</si>
  <si>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</si>
  <si>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</si>
  <si>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</si>
  <si>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</si>
  <si>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</si>
  <si>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</si>
  <si>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</si>
  <si>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</si>
  <si>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</si>
  <si>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</si>
  <si>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</si>
  <si>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</si>
  <si>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</si>
  <si>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</si>
  <si>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</si>
  <si>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</si>
  <si>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</si>
  <si>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</si>
  <si>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</si>
  <si>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</si>
  <si>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</si>
  <si>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</si>
  <si>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</si>
  <si>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</si>
  <si>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</si>
  <si>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</si>
  <si>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</si>
  <si>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</si>
  <si>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</si>
  <si>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</si>
  <si>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</si>
  <si>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</si>
  <si>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</si>
  <si>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</si>
  <si>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</si>
  <si>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</si>
  <si>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</si>
  <si>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</si>
  <si>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</si>
  <si>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</si>
  <si>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</si>
  <si>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</si>
  <si>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</si>
  <si>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</si>
  <si>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</si>
  <si>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</si>
  <si>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</si>
  <si>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</si>
  <si>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</si>
  <si>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</si>
  <si>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</si>
  <si>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</si>
  <si>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</si>
  <si>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</si>
  <si>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</si>
  <si>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</si>
  <si>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</si>
  <si>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</si>
  <si>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</si>
  <si>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</si>
  <si>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</si>
  <si>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</si>
  <si>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</si>
  <si>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</si>
  <si>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</si>
  <si>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</si>
  <si>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</si>
  <si>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</si>
  <si>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</si>
  <si>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</si>
  <si>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</si>
  <si>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</si>
  <si>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</si>
  <si>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</si>
  <si>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</si>
  <si>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</si>
  <si>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</si>
  <si>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</si>
  <si>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</si>
  <si>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</si>
  <si>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</si>
  <si>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</si>
  <si>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</si>
  <si>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</si>
  <si>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</si>
  <si>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</si>
  <si>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</si>
  <si>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</si>
  <si>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</si>
  <si>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</si>
  <si>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</si>
  <si>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</si>
  <si>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</si>
  <si>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</si>
  <si>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</si>
  <si>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</si>
  <si>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</si>
  <si>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</si>
  <si>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</si>
  <si>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</si>
  <si>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</si>
  <si>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</si>
  <si>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</si>
  <si>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</si>
  <si>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</si>
  <si>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</si>
  <si>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</si>
  <si>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</si>
  <si>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</si>
  <si>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</si>
  <si>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</si>
  <si>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</si>
  <si>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</si>
  <si>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</si>
  <si>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</si>
  <si>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</si>
  <si>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</si>
  <si>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</si>
  <si>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</si>
  <si>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</si>
  <si>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</si>
  <si>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</si>
  <si>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</si>
  <si>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</si>
  <si>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</si>
  <si>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</si>
  <si>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</si>
  <si>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</si>
  <si>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</si>
  <si>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</si>
  <si>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</si>
  <si>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</si>
  <si>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</si>
  <si>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</si>
  <si>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</si>
  <si>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</si>
  <si>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</si>
  <si>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</si>
  <si>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</si>
  <si>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</si>
  <si>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</si>
  <si>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</si>
  <si>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</si>
  <si>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</si>
  <si>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</si>
  <si>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</si>
  <si>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</si>
  <si>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</si>
  <si>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</si>
  <si>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</si>
  <si>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</si>
  <si>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</si>
  <si>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</si>
  <si>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</si>
  <si>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</si>
  <si>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</si>
  <si>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</si>
  <si>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</si>
  <si>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</si>
  <si>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</si>
  <si>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</si>
  <si>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</si>
  <si>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</si>
  <si>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</si>
  <si>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</si>
  <si>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</si>
  <si>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</si>
  <si>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</si>
  <si>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</si>
  <si>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</si>
  <si>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</si>
  <si>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</si>
  <si>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</si>
  <si>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</si>
  <si>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</si>
  <si>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</si>
  <si>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</si>
  <si>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</si>
  <si>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</si>
  <si>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</si>
  <si>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</si>
  <si>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</si>
  <si>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</si>
  <si>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</si>
  <si>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</si>
  <si>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</si>
  <si>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</si>
  <si>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</si>
  <si>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</si>
  <si>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</si>
  <si>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</si>
  <si>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</si>
  <si>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</si>
  <si>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</si>
  <si>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</si>
  <si>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</si>
  <si>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</si>
  <si>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</si>
  <si>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</si>
  <si>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</si>
  <si>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</si>
  <si>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</si>
  <si>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</si>
  <si>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</si>
  <si>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</si>
  <si>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</si>
  <si>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</si>
  <si>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</si>
  <si>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</si>
  <si>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</si>
  <si>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</si>
  <si>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</si>
  <si>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</si>
  <si>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</si>
  <si>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</si>
  <si>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</si>
  <si>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</si>
  <si>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</si>
  <si>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</si>
  <si>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</si>
  <si>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</si>
  <si>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</si>
  <si>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</si>
  <si>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</si>
  <si>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</si>
  <si>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</si>
  <si>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</si>
  <si>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</si>
  <si>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</si>
  <si>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</si>
  <si>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</si>
  <si>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</si>
  <si>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</si>
  <si>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</si>
  <si>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</si>
  <si>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</si>
  <si>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</si>
  <si>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</si>
  <si>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</si>
  <si>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</si>
  <si>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</si>
  <si>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</si>
  <si>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</si>
  <si>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</si>
  <si>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</si>
  <si>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</si>
  <si>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</si>
  <si>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</si>
  <si>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</si>
  <si>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</si>
  <si>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</si>
  <si>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</si>
  <si>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</si>
  <si>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</si>
  <si>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</si>
  <si>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</si>
  <si>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</si>
  <si>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</si>
  <si>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</si>
  <si>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</si>
  <si>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</si>
  <si>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</si>
  <si>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</si>
  <si>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</si>
  <si>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</si>
  <si>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</si>
  <si>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</si>
  <si>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</si>
  <si>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</si>
  <si>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</si>
  <si>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</si>
  <si>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</si>
  <si>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</si>
  <si>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</si>
  <si>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</si>
  <si>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</si>
  <si>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</si>
  <si>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</si>
  <si>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</si>
  <si>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</si>
  <si>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</si>
  <si>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</si>
  <si>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</si>
  <si>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</si>
  <si>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</si>
  <si>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</si>
  <si>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</si>
  <si>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</si>
  <si>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</si>
  <si>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</si>
  <si>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</si>
  <si>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</si>
  <si>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</si>
  <si>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</si>
  <si>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</si>
  <si>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</si>
  <si>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</si>
  <si>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</si>
  <si>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</si>
  <si>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</si>
  <si>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</si>
  <si>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</si>
  <si>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</si>
  <si>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</si>
  <si>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</si>
  <si>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</si>
  <si>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</si>
  <si>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</si>
  <si>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</si>
  <si>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</si>
  <si>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</si>
  <si>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</si>
  <si>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</si>
  <si>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</si>
  <si>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</si>
  <si>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</si>
  <si>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</si>
  <si>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</si>
  <si>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</si>
  <si>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</si>
  <si>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</si>
  <si>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</si>
  <si>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</si>
  <si>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</si>
  <si>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</si>
  <si>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</si>
  <si>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</si>
  <si>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</si>
  <si>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</si>
  <si>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</si>
  <si>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</si>
  <si>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</si>
  <si>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</si>
  <si>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</si>
  <si>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</si>
  <si>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</si>
  <si>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</si>
  <si>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</si>
  <si>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</si>
  <si>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</si>
  <si>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</si>
  <si>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</si>
  <si>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</si>
  <si>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</si>
  <si>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</si>
  <si>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</si>
  <si>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</si>
  <si>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</si>
  <si>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</si>
  <si>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</si>
  <si>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</si>
  <si>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</si>
  <si>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</si>
  <si>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</si>
  <si>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</si>
  <si>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</si>
  <si>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</si>
  <si>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</si>
  <si>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</si>
  <si>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</si>
  <si>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</si>
  <si>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</si>
  <si>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</si>
  <si>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</si>
  <si>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</si>
  <si>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</si>
  <si>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</si>
  <si>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</si>
  <si>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</si>
  <si>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</si>
  <si>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</si>
  <si>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</si>
  <si>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</si>
  <si>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</si>
  <si>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</si>
  <si>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</si>
  <si>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</si>
  <si>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</si>
  <si>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</si>
  <si>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</si>
  <si>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</si>
  <si>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</si>
  <si>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</si>
  <si>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</si>
  <si>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</si>
  <si>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</si>
  <si>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</si>
  <si>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</si>
  <si>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</si>
  <si>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</si>
  <si>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</si>
  <si>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</si>
  <si>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</si>
  <si>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</si>
  <si>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</si>
  <si>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</si>
  <si>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</si>
  <si>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</si>
  <si>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</si>
  <si>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</si>
  <si>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</si>
  <si>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</si>
  <si>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</si>
  <si>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</si>
  <si>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</si>
  <si>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</si>
  <si>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</si>
  <si>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</si>
  <si>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</si>
  <si>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</si>
  <si>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</si>
  <si>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</si>
  <si>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</si>
  <si>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</si>
  <si>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</si>
  <si>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</si>
  <si>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</si>
  <si>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</si>
  <si>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</si>
  <si>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</si>
  <si>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</si>
  <si>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</si>
  <si>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</si>
  <si>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</si>
  <si>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</si>
  <si>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</si>
  <si>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</si>
  <si>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</si>
  <si>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</si>
  <si>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</si>
  <si>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</si>
  <si>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</si>
  <si>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</si>
  <si>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</si>
  <si>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</si>
  <si>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</si>
  <si>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</si>
  <si>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</si>
  <si>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</si>
  <si>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</si>
  <si>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</si>
  <si>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</si>
  <si>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</si>
  <si>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</si>
  <si>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</si>
  <si>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</si>
  <si>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</si>
  <si>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</si>
  <si>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</si>
  <si>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</si>
  <si>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</si>
  <si>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</si>
  <si>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</si>
  <si>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</si>
  <si>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</si>
  <si>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</si>
  <si>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</si>
  <si>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</si>
  <si>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</si>
  <si>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</si>
  <si>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</si>
  <si>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</si>
  <si>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</si>
  <si>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</si>
  <si>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</si>
  <si>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</si>
  <si>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</si>
  <si>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</si>
  <si>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</si>
  <si>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</si>
  <si>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</si>
  <si>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</si>
  <si>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</si>
  <si>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</si>
  <si>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</si>
  <si>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</si>
  <si>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</si>
  <si>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</si>
  <si>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</si>
  <si>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</si>
  <si>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</si>
  <si>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</si>
  <si>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</si>
  <si>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</si>
  <si>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</si>
  <si>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</si>
  <si>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</si>
  <si>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</si>
  <si>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</si>
  <si>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</si>
  <si>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</si>
  <si>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</si>
  <si>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</si>
  <si>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</si>
  <si>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</si>
  <si>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</si>
  <si>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</si>
  <si>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</si>
  <si>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</si>
  <si>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</si>
  <si>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</si>
  <si>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</si>
  <si>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</si>
  <si>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</si>
  <si>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</si>
  <si>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</si>
  <si>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</si>
  <si>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</si>
  <si>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</si>
  <si>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</si>
  <si>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</si>
  <si>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</si>
  <si>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</si>
  <si>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</si>
  <si>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</si>
  <si>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</si>
  <si>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</si>
  <si>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</si>
  <si>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</si>
  <si>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</si>
  <si>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</si>
  <si>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</si>
  <si>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</si>
  <si>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</si>
  <si>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</si>
  <si>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</si>
  <si>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</si>
  <si>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</si>
  <si>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</si>
  <si>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</si>
  <si>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</si>
  <si>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</si>
  <si>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</si>
  <si>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</si>
  <si>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</si>
  <si>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</si>
  <si>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</si>
  <si>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</si>
  <si>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</si>
  <si>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</si>
  <si>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</si>
  <si>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</si>
  <si>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</si>
  <si>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</si>
  <si>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</si>
  <si>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</si>
  <si>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</si>
  <si>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</si>
  <si>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</si>
  <si>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</si>
  <si>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</si>
  <si>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</si>
  <si>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</si>
  <si>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</si>
  <si>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</si>
  <si>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</si>
  <si>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</si>
  <si>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</si>
  <si>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</si>
  <si>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</si>
  <si>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</si>
  <si>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</si>
  <si>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</si>
  <si>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</si>
  <si>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</si>
  <si>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</si>
  <si>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</si>
  <si>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</si>
  <si>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</si>
  <si>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</si>
  <si>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</si>
  <si>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</si>
  <si>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</si>
  <si>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</si>
  <si>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</si>
  <si>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</si>
  <si>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</si>
  <si>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</si>
  <si>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</si>
  <si>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</si>
  <si>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</si>
  <si>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</si>
  <si>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</si>
  <si>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</si>
  <si>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</si>
  <si>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</si>
  <si>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</si>
  <si>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</si>
  <si>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</si>
  <si>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</si>
  <si>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</si>
  <si>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</si>
  <si>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</si>
  <si>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</si>
  <si>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</si>
  <si>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</si>
  <si>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</si>
  <si>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</si>
  <si>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</si>
  <si>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</si>
  <si>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</si>
  <si>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</si>
  <si>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</si>
  <si>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</si>
  <si>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</si>
  <si>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</si>
  <si>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</si>
  <si>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</si>
  <si>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</si>
  <si>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</si>
  <si>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</si>
  <si>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</si>
  <si>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</si>
  <si>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</si>
  <si>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</si>
  <si>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</si>
  <si>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</si>
  <si>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</si>
  <si>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</si>
  <si>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</si>
  <si>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</si>
  <si>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</si>
  <si>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</si>
  <si>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</si>
  <si>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</si>
  <si>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</si>
  <si>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</si>
  <si>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</si>
  <si>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</si>
  <si>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</si>
  <si>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</si>
  <si>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</si>
  <si>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</si>
  <si>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</si>
  <si>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</si>
  <si>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</si>
  <si>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</si>
  <si>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</si>
  <si>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</si>
  <si>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</si>
  <si>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</si>
  <si>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</si>
  <si>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</si>
  <si>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</si>
  <si>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</si>
  <si>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</si>
  <si>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</si>
  <si>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</si>
  <si>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</si>
  <si>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</si>
  <si>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</si>
  <si>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</si>
  <si>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</si>
  <si>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</si>
  <si>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</si>
  <si>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</si>
  <si>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</si>
  <si>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</si>
  <si>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</si>
  <si>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</si>
  <si>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</si>
  <si>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</si>
  <si>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</si>
  <si>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</si>
  <si>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</si>
  <si>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</si>
  <si>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</si>
  <si>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</si>
  <si>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</si>
  <si>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</si>
  <si>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</si>
  <si>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</si>
  <si>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</si>
  <si>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</si>
  <si>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</si>
  <si>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</si>
  <si>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</si>
  <si>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</si>
  <si>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</si>
  <si>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</si>
  <si>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</si>
  <si>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</si>
  <si>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</si>
  <si>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</si>
  <si>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</si>
  <si>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</si>
  <si>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</si>
  <si>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</si>
  <si>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</si>
  <si>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</si>
  <si>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</si>
  <si>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</si>
  <si>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</si>
  <si>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</si>
  <si>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</si>
  <si>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</si>
  <si>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</si>
  <si>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</si>
  <si>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</si>
  <si>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</si>
  <si>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</si>
  <si>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</si>
  <si>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</si>
  <si>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</si>
  <si>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</si>
  <si>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</si>
  <si>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</si>
  <si>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</si>
  <si>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</si>
  <si>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</si>
  <si>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</si>
  <si>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</si>
  <si>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</si>
  <si>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</si>
  <si>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</si>
  <si>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</si>
  <si>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</si>
  <si>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</si>
  <si>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</si>
  <si>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</si>
  <si>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</si>
  <si>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</si>
  <si>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</si>
  <si>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</si>
  <si>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</si>
  <si>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</si>
  <si>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</si>
  <si>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</si>
  <si>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</si>
  <si>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</si>
  <si>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</si>
  <si>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</si>
  <si>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</si>
  <si>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</si>
  <si>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</si>
  <si>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</si>
  <si>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</si>
  <si>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</si>
  <si>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</si>
  <si>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</si>
  <si>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</si>
  <si>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</si>
  <si>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</si>
  <si>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</si>
  <si>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</si>
  <si>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</si>
  <si>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</si>
  <si>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</si>
  <si>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</si>
  <si>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</si>
  <si>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</si>
  <si>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</si>
  <si>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</si>
  <si>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</si>
  <si>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</si>
  <si>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</si>
  <si>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</si>
  <si>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</si>
  <si>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</si>
  <si>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</si>
  <si>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</si>
  <si>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</si>
  <si>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</si>
  <si>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</si>
  <si>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</si>
  <si>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</si>
  <si>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</si>
  <si>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</si>
  <si>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</si>
  <si>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</si>
  <si>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</si>
  <si>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</si>
  <si>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</si>
  <si>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</si>
  <si>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</si>
  <si>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</si>
  <si>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</si>
  <si>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</si>
  <si>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</si>
  <si>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</si>
  <si>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</si>
  <si>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</si>
  <si>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</si>
  <si>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</si>
  <si>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</si>
  <si>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</si>
  <si>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</si>
  <si>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</si>
  <si>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</si>
  <si>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</si>
  <si>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</si>
  <si>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</si>
  <si>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</si>
  <si>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</si>
  <si>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</si>
  <si>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</si>
  <si>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</si>
  <si>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</si>
  <si>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</si>
  <si>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</si>
  <si>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</si>
  <si>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</si>
  <si>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</si>
  <si>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</si>
  <si>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</si>
  <si>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</si>
  <si>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</si>
  <si>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</si>
  <si>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</si>
  <si>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</si>
  <si>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</si>
  <si>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</si>
  <si>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</si>
  <si>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</si>
  <si>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</si>
  <si>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</si>
  <si>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</si>
  <si>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</si>
  <si>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</si>
  <si>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</si>
  <si>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</si>
  <si>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</si>
  <si>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</si>
  <si>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</si>
  <si>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</si>
  <si>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</si>
  <si>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</si>
  <si>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</si>
  <si>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</si>
  <si>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</si>
  <si>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</si>
  <si>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</si>
  <si>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</si>
  <si>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</si>
  <si>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</si>
  <si>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</si>
  <si>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</si>
  <si>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</si>
  <si>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</si>
  <si>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</si>
  <si>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</si>
  <si>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</si>
  <si>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</si>
  <si>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</si>
  <si>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</si>
  <si>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</si>
  <si>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</si>
  <si>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</si>
  <si>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</si>
  <si>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</si>
  <si>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</si>
  <si>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</si>
  <si>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</si>
  <si>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</si>
  <si>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</si>
  <si>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</si>
  <si>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</si>
  <si>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</si>
  <si>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</si>
  <si>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</si>
  <si>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</si>
  <si>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</si>
  <si>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</si>
  <si>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</si>
  <si>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</si>
  <si>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</si>
  <si>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</si>
  <si>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</si>
  <si>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</si>
  <si>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</si>
  <si>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</si>
  <si>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</si>
  <si>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</si>
  <si>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</si>
  <si>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</si>
  <si>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</si>
  <si>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</si>
  <si>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</si>
  <si>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</si>
  <si>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</si>
  <si>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</si>
  <si>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</si>
  <si>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</si>
  <si>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</si>
  <si>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</si>
  <si>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</si>
  <si>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</si>
  <si>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</si>
  <si>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</si>
  <si>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</si>
  <si>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</si>
  <si>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</si>
  <si>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</si>
  <si>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</si>
  <si>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</si>
  <si>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</si>
  <si>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</si>
  <si>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</si>
  <si>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</si>
  <si>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</si>
  <si>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</si>
  <si>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</si>
  <si>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</si>
  <si>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</si>
  <si>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</si>
  <si>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</si>
  <si>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</si>
  <si>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</si>
  <si>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</si>
  <si>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</si>
  <si>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</si>
  <si>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</si>
  <si>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</si>
  <si>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</si>
  <si>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</si>
  <si>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</si>
  <si>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</si>
  <si>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</si>
  <si>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</si>
  <si>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</si>
  <si>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</si>
  <si>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</si>
  <si>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</si>
  <si>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</si>
  <si>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</si>
  <si>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</si>
  <si>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</si>
  <si>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</si>
  <si>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</si>
  <si>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</si>
  <si>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</si>
  <si>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</si>
  <si>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</si>
  <si>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</si>
  <si>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</si>
  <si>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</si>
  <si>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</si>
  <si>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</si>
  <si>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</si>
  <si>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</si>
  <si>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</si>
  <si>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</si>
  <si>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</si>
  <si>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</si>
  <si>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</si>
  <si>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</si>
  <si>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</si>
  <si>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</si>
  <si>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</si>
  <si>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</si>
  <si>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</si>
  <si>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</si>
  <si>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</si>
  <si>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</si>
  <si>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</si>
  <si>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</si>
  <si>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</si>
  <si>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</si>
  <si>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</si>
  <si>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</si>
  <si>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</si>
  <si>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</si>
  <si>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</si>
  <si>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</si>
  <si>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</si>
  <si>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</si>
  <si>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</si>
  <si>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</si>
  <si>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</si>
  <si>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</si>
  <si>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</si>
  <si>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</si>
  <si>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</si>
  <si>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</si>
  <si>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</si>
  <si>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</si>
  <si>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</si>
  <si>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</si>
  <si>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</si>
  <si>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</si>
  <si>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</si>
  <si>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</si>
  <si>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</si>
  <si>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</si>
  <si>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</si>
  <si>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</si>
  <si>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</si>
  <si>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</si>
  <si>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</si>
  <si>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</si>
  <si>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</si>
  <si>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</si>
  <si>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</si>
  <si>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</si>
  <si>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</si>
  <si>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</si>
  <si>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</si>
  <si>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</si>
  <si>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</si>
  <si>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</si>
  <si>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</si>
  <si>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</si>
  <si>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</si>
  <si>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</si>
  <si>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</si>
  <si>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</si>
  <si>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</si>
  <si>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</si>
  <si>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</si>
  <si>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</si>
  <si>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</si>
  <si>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</si>
  <si>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</si>
  <si>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</si>
  <si>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</si>
  <si>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</si>
  <si>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</si>
  <si>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</si>
  <si>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</si>
  <si>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</si>
  <si>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</si>
  <si>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</si>
  <si>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</si>
  <si>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</si>
  <si>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</si>
  <si>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</si>
  <si>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</si>
  <si>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</si>
  <si>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</si>
  <si>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</si>
  <si>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</si>
  <si>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</si>
  <si>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</si>
  <si>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</si>
  <si>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</si>
  <si>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</si>
  <si>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</si>
  <si>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</si>
  <si>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</si>
  <si>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</si>
  <si>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</si>
  <si>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</si>
  <si>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</si>
  <si>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</si>
  <si>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</si>
  <si>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</si>
  <si>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</si>
  <si>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</si>
  <si>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</si>
  <si>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</si>
  <si>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</si>
  <si>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</si>
  <si>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</si>
  <si>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</si>
  <si>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</si>
  <si>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</si>
  <si>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</si>
  <si>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</si>
  <si>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</si>
  <si>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</si>
  <si>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</si>
  <si>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</si>
  <si>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</si>
  <si>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</si>
  <si>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</si>
  <si>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</si>
  <si>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</si>
  <si>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</si>
  <si>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</si>
  <si>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</si>
  <si>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</si>
  <si>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</si>
  <si>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</si>
  <si>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</si>
  <si>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</si>
  <si>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</si>
  <si>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</si>
  <si>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</si>
  <si>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</si>
  <si>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</si>
  <si>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</si>
  <si>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</si>
  <si>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</si>
  <si>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</si>
  <si>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</si>
  <si>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</si>
  <si>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</si>
  <si>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</si>
  <si>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</si>
  <si>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</si>
  <si>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</si>
  <si>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</si>
  <si>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</si>
  <si>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</si>
  <si>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</si>
  <si>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</si>
  <si>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</si>
  <si>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</si>
  <si>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</si>
  <si>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</si>
  <si>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</si>
  <si>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</si>
  <si>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</si>
  <si>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</si>
  <si>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</si>
  <si>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</si>
  <si>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</si>
  <si>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</si>
  <si>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</si>
  <si>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</si>
  <si>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</si>
  <si>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</si>
  <si>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</si>
  <si>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</si>
  <si>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</si>
  <si>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</si>
  <si>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</si>
  <si>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</si>
  <si>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</si>
  <si>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</si>
  <si>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</si>
  <si>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</si>
  <si>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</si>
  <si>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</si>
  <si>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</si>
  <si>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</si>
  <si>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</si>
  <si>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</si>
  <si>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</si>
  <si>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</si>
  <si>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</si>
  <si>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</si>
  <si>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</si>
  <si>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</si>
  <si>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</si>
  <si>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</si>
  <si>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</si>
  <si>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</si>
  <si>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</si>
  <si>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</si>
  <si>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</si>
  <si>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</si>
  <si>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</si>
  <si>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</si>
  <si>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</si>
  <si>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</si>
  <si>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</si>
  <si>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</si>
  <si>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</si>
  <si>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</si>
  <si>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</si>
  <si>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</si>
  <si>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</si>
  <si>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</si>
  <si>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</si>
  <si>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</si>
  <si>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</si>
  <si>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</si>
  <si>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</si>
  <si>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</si>
  <si>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</si>
  <si>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</si>
  <si>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</si>
  <si>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</si>
  <si>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</si>
  <si>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</si>
  <si>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</si>
  <si>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</si>
  <si>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</si>
  <si>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</si>
  <si>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</si>
  <si>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</si>
  <si>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</si>
  <si>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</si>
  <si>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</si>
  <si>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</si>
  <si>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</si>
  <si>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</si>
  <si>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</si>
  <si>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</si>
  <si>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</si>
  <si>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</si>
  <si>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</si>
  <si>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</si>
  <si>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</si>
  <si>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</si>
  <si>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</si>
  <si>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</si>
  <si>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</si>
  <si>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</si>
  <si>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</si>
  <si>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</si>
  <si>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</si>
  <si>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</si>
  <si>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</si>
  <si>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</si>
  <si>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</si>
  <si>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</si>
  <si>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</si>
  <si>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</si>
  <si>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</si>
  <si>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</si>
  <si>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</si>
  <si>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</si>
  <si>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</si>
  <si>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</si>
  <si>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</si>
  <si>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</si>
  <si>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</si>
  <si>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</si>
  <si>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</si>
  <si>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</si>
  <si>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</si>
  <si>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</si>
  <si>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</si>
  <si>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</si>
  <si>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</si>
  <si>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</si>
  <si>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</si>
  <si>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</si>
  <si>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</si>
  <si>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</si>
  <si>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</si>
  <si>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</si>
  <si>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</si>
  <si>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</si>
  <si>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</si>
  <si>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</si>
  <si>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</si>
  <si>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</si>
  <si>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</si>
  <si>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</si>
  <si>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</si>
  <si>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</si>
  <si>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</si>
  <si>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</si>
  <si>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</si>
  <si>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</si>
  <si>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</si>
  <si>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</si>
  <si>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</si>
  <si>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</si>
  <si>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</si>
  <si>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</si>
  <si>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</si>
  <si>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</si>
  <si>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</si>
  <si>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</si>
  <si>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</si>
  <si>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</si>
  <si>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</si>
  <si>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</si>
  <si>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</si>
  <si>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</si>
  <si>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</si>
  <si>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</si>
  <si>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</si>
  <si>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</si>
  <si>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</si>
  <si>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</si>
  <si>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</si>
  <si>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</si>
  <si>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</si>
  <si>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</si>
  <si>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</si>
  <si>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</si>
  <si>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</si>
  <si>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</si>
  <si>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</si>
  <si>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</si>
  <si>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</si>
  <si>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</si>
  <si>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</si>
  <si>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</si>
  <si>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</si>
  <si>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</si>
  <si>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</si>
  <si>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</si>
  <si>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</si>
  <si>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</si>
  <si>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</si>
  <si>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</si>
  <si>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</si>
  <si>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</si>
  <si>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</si>
  <si>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</si>
  <si>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</si>
  <si>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</si>
  <si>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</si>
  <si>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</si>
  <si>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</si>
  <si>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</si>
  <si>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</si>
  <si>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</si>
  <si>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</si>
  <si>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</si>
  <si>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</si>
  <si>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</si>
  <si>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</si>
  <si>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</si>
  <si>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</si>
  <si>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</si>
  <si>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</si>
  <si>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</si>
  <si>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</si>
  <si>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</si>
  <si>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</si>
  <si>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</si>
  <si>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</si>
  <si>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</si>
  <si>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</si>
  <si>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</si>
  <si>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</si>
  <si>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</si>
  <si>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</si>
  <si>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</si>
  <si>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</si>
  <si>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</si>
  <si>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</si>
  <si>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</si>
  <si>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</si>
  <si>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</si>
  <si>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</si>
  <si>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</si>
  <si>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</si>
  <si>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</si>
  <si>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</si>
  <si>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</si>
  <si>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</si>
  <si>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</si>
  <si>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</si>
  <si>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</si>
  <si>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</si>
  <si>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</si>
  <si>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</si>
  <si>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</si>
  <si>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</si>
  <si>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</si>
  <si>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</si>
  <si>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</si>
  <si>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</si>
  <si>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</si>
  <si>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</si>
  <si>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</si>
  <si>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</si>
  <si>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</si>
  <si>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</si>
  <si>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</si>
  <si>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</si>
  <si>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</si>
  <si>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</si>
  <si>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</si>
  <si>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</si>
  <si>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</si>
  <si>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</si>
  <si>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</si>
  <si>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</si>
  <si>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</si>
  <si>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</si>
  <si>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</si>
  <si>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</si>
  <si>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</si>
  <si>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</si>
  <si>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</si>
  <si>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</si>
  <si>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</si>
  <si>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</si>
  <si>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</si>
  <si>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</si>
  <si>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</si>
  <si>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</si>
  <si>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</si>
  <si>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</si>
  <si>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</si>
  <si>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</si>
  <si>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</si>
  <si>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</si>
  <si>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</si>
  <si>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</si>
  <si>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</si>
  <si>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</si>
  <si>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</si>
  <si>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</si>
  <si>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</si>
  <si>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</si>
  <si>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</si>
  <si>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</si>
  <si>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</si>
  <si>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</si>
  <si>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</si>
  <si>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</si>
  <si>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</si>
  <si>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</si>
  <si>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</si>
  <si>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</si>
  <si>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</si>
  <si>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</si>
  <si>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</si>
  <si>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</si>
  <si>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</si>
  <si>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</si>
  <si>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</si>
  <si>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</si>
  <si>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</si>
  <si>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</si>
  <si>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</si>
  <si>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</si>
  <si>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</si>
  <si>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</si>
  <si>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</si>
  <si>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</si>
  <si>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</si>
  <si>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</si>
  <si>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</si>
  <si>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</si>
  <si>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</si>
  <si>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</si>
  <si>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</si>
  <si>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</si>
  <si>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</si>
  <si>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</si>
  <si>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</si>
  <si>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</si>
  <si>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</si>
  <si>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</si>
  <si>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</si>
  <si>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</si>
  <si>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</si>
  <si>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</si>
  <si>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</si>
  <si>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</si>
  <si>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</si>
  <si>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</si>
  <si>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</si>
  <si>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</si>
  <si>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</si>
  <si>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</si>
  <si>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</si>
  <si>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</si>
  <si>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</si>
  <si>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</si>
  <si>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</si>
  <si>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</si>
  <si>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</si>
  <si>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</si>
  <si>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</si>
  <si>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</si>
  <si>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</si>
  <si>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</si>
  <si>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</si>
  <si>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</si>
  <si>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</si>
  <si>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</si>
  <si>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</si>
  <si>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</si>
  <si>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</si>
  <si>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</si>
  <si>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</si>
  <si>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</si>
  <si>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</si>
  <si>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</si>
  <si>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</si>
  <si>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</si>
  <si>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</si>
  <si>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</si>
  <si>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</si>
  <si>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</si>
  <si>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</si>
  <si>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</si>
  <si>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</si>
  <si>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</si>
  <si>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</si>
  <si>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</si>
  <si>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</si>
  <si>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</si>
  <si>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</si>
  <si>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</si>
  <si>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</si>
  <si>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</si>
  <si>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</si>
  <si>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</si>
  <si>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</si>
  <si>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</si>
  <si>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</si>
  <si>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</si>
  <si>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</si>
  <si>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</si>
  <si>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</si>
  <si>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</si>
  <si>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</si>
  <si>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</si>
  <si>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</si>
  <si>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</si>
  <si>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</si>
  <si>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</si>
  <si>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</si>
  <si>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</si>
  <si>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</si>
  <si>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</si>
  <si>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</si>
  <si>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</si>
  <si>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</si>
  <si>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</si>
  <si>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</si>
  <si>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</si>
  <si>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</si>
  <si>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</si>
  <si>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</si>
  <si>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</si>
  <si>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</si>
  <si>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</si>
  <si>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</si>
  <si>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</si>
  <si>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</si>
  <si>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</si>
  <si>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</si>
  <si>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</si>
  <si>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</si>
  <si>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</si>
  <si>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</si>
  <si>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</si>
  <si>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</si>
  <si>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</si>
  <si>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</si>
  <si>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</si>
  <si>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</si>
  <si>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</si>
  <si>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</si>
  <si>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</si>
  <si>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</si>
  <si>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</si>
  <si>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</si>
  <si>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</si>
  <si>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</si>
  <si>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</si>
  <si>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</si>
  <si>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</si>
  <si>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</si>
  <si>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</si>
  <si>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</si>
  <si>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</si>
  <si>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</si>
  <si>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</si>
  <si>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</si>
  <si>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</si>
  <si>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</si>
  <si>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</si>
  <si>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</si>
  <si>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</si>
  <si>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</si>
  <si>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</si>
  <si>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</si>
  <si>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</si>
  <si>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</si>
  <si>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</si>
  <si>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</si>
  <si>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</si>
  <si>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</si>
  <si>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</si>
  <si>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</si>
  <si>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</si>
  <si>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</si>
  <si>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</si>
  <si>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</si>
  <si>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</si>
  <si>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</si>
  <si>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</si>
  <si>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</si>
  <si>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</si>
  <si>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</si>
  <si>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</si>
  <si>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</si>
  <si>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</si>
  <si>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</si>
  <si>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</si>
  <si>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</si>
  <si>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</si>
  <si>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</si>
  <si>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</si>
  <si>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</si>
  <si>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</si>
  <si>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</si>
  <si>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</si>
  <si>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</si>
  <si>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</si>
  <si>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</si>
  <si>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</si>
  <si>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</si>
  <si>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</si>
  <si>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</si>
  <si>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</si>
  <si>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</si>
  <si>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</si>
  <si>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</si>
  <si>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</si>
  <si>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</si>
  <si>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</si>
  <si>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</si>
  <si>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</si>
  <si>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</si>
  <si>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</si>
  <si>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</si>
  <si>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</si>
  <si>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</si>
  <si>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</si>
  <si>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</si>
  <si>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</si>
  <si>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</si>
  <si>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</si>
  <si>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</si>
  <si>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</si>
  <si>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</si>
  <si>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</si>
  <si>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</si>
  <si>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</si>
  <si>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</si>
  <si>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</si>
  <si>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</si>
  <si>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</si>
  <si>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</si>
  <si>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</si>
  <si>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</si>
  <si>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</si>
  <si>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</si>
  <si>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</si>
  <si>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</si>
  <si>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</si>
  <si>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</si>
  <si>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</si>
  <si>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</si>
  <si>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</si>
  <si>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</si>
  <si>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</si>
  <si>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</si>
  <si>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</si>
  <si>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</si>
  <si>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</si>
  <si>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</si>
  <si>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</si>
  <si>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</si>
  <si>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</si>
  <si>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</si>
  <si>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</si>
  <si>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</si>
  <si>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</si>
  <si>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</si>
  <si>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</si>
  <si>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</si>
  <si>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</si>
  <si>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</si>
  <si>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</si>
  <si>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</si>
  <si>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</si>
  <si>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</si>
  <si>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</si>
  <si>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</si>
  <si>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</si>
  <si>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</si>
  <si>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</si>
  <si>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</si>
  <si>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</si>
  <si>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</si>
  <si>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</si>
  <si>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</si>
  <si>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</si>
  <si>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</si>
  <si>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</si>
  <si>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</si>
  <si>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</si>
  <si>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</si>
  <si>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</si>
  <si>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</si>
  <si>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</si>
  <si>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</si>
  <si>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</si>
  <si>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</si>
  <si>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</si>
  <si>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</si>
  <si>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</si>
  <si>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</si>
  <si>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</si>
  <si>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</si>
  <si>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</si>
  <si>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</si>
  <si>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</si>
  <si>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</si>
  <si>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</si>
  <si>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</si>
  <si>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</si>
  <si>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</si>
  <si>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</si>
  <si>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</si>
  <si>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</si>
  <si>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</si>
  <si>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</si>
  <si>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</si>
  <si>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</si>
  <si>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</si>
  <si>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</si>
  <si>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</si>
  <si>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</si>
  <si>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</si>
  <si>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</si>
  <si>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</si>
  <si>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</si>
  <si>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</si>
  <si>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</si>
  <si>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</si>
  <si>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</si>
  <si>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</si>
  <si>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</si>
  <si>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</si>
  <si>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</si>
  <si>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</si>
  <si>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</si>
  <si>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</si>
  <si>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</si>
  <si>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</si>
  <si>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</si>
  <si>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</si>
  <si>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</si>
  <si>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</si>
  <si>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</si>
  <si>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</si>
  <si>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</si>
  <si>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</si>
  <si>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</si>
  <si>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</si>
  <si>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</si>
  <si>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</si>
  <si>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</si>
  <si>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</si>
  <si>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</si>
  <si>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</si>
  <si>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</si>
  <si>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</si>
  <si>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</si>
  <si>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</si>
  <si>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</si>
  <si>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</si>
  <si>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</si>
  <si>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</si>
  <si>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</si>
  <si>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</si>
  <si>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</si>
  <si>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</si>
  <si>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</si>
  <si>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</si>
  <si>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</si>
  <si>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</si>
  <si>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</si>
  <si>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</si>
  <si>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</si>
  <si>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</si>
  <si>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</si>
  <si>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</si>
  <si>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</si>
  <si>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</si>
  <si>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</si>
  <si>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</si>
  <si>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</si>
  <si>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</si>
  <si>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</si>
  <si>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</si>
  <si>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</si>
  <si>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</si>
  <si>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</si>
  <si>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</si>
  <si>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</si>
  <si>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</si>
  <si>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</si>
  <si>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</si>
  <si>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</si>
  <si>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</si>
  <si>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</si>
  <si>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</si>
  <si>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</si>
  <si>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</si>
  <si>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</si>
  <si>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</si>
  <si>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</si>
  <si>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</si>
  <si>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</si>
  <si>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</si>
  <si>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</si>
  <si>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</si>
  <si>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</si>
  <si>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</si>
  <si>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</si>
  <si>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</si>
  <si>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</si>
  <si>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</si>
  <si>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</si>
  <si>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</si>
  <si>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</si>
  <si>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</si>
  <si>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</si>
  <si>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</si>
  <si>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</si>
  <si>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</si>
  <si>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</si>
  <si>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</si>
  <si>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</si>
  <si>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</si>
  <si>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</si>
  <si>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</si>
  <si>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</si>
  <si>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</si>
  <si>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</si>
  <si>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</si>
  <si>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</si>
  <si>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</si>
  <si>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</si>
  <si>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</si>
  <si>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</si>
  <si>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</si>
  <si>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</si>
  <si>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</si>
  <si>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</si>
  <si>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</si>
  <si>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</si>
  <si>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</si>
  <si>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</si>
  <si>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</si>
  <si>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</si>
  <si>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</si>
  <si>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</si>
  <si>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</si>
  <si>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</si>
  <si>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</si>
  <si>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</si>
  <si>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</si>
  <si>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</si>
  <si>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</si>
  <si>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</si>
  <si>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</si>
  <si>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</si>
  <si>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</si>
  <si>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</si>
  <si>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</si>
  <si>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</si>
  <si>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</si>
  <si>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</si>
  <si>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</si>
  <si>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</si>
  <si>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</si>
  <si>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</si>
  <si>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</si>
  <si>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</si>
  <si>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</si>
  <si>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</si>
  <si>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</si>
  <si>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</si>
  <si>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</si>
  <si>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</si>
  <si>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</si>
  <si>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</si>
  <si>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</si>
  <si>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</si>
  <si>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</si>
  <si>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</si>
  <si>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</si>
  <si>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</si>
  <si>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</si>
  <si>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</si>
  <si>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</si>
  <si>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</si>
  <si>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</si>
  <si>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</si>
  <si>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</si>
  <si>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</si>
  <si>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</si>
  <si>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</si>
  <si>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</si>
  <si>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</si>
  <si>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</si>
  <si>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</si>
  <si>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</si>
  <si>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</si>
  <si>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</si>
  <si>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</si>
  <si>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</si>
  <si>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</si>
  <si>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</si>
  <si>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</si>
  <si>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</si>
  <si>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</si>
  <si>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</si>
  <si>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</si>
  <si>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</si>
  <si>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</si>
  <si>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</si>
  <si>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</si>
  <si>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</si>
  <si>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</si>
  <si>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</si>
  <si>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</si>
  <si>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</si>
  <si>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</si>
  <si>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</si>
  <si>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</si>
  <si>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</si>
  <si>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</si>
  <si>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</si>
  <si>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</si>
  <si>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</si>
  <si>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</si>
  <si>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</si>
  <si>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</si>
  <si>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</si>
  <si>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</si>
  <si>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</si>
  <si>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</si>
  <si>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</si>
  <si>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</si>
  <si>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</si>
  <si>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</si>
  <si>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</si>
  <si>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</si>
  <si>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</si>
  <si>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</si>
  <si>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</si>
  <si>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</si>
  <si>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</si>
  <si>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</si>
  <si>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</si>
  <si>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</si>
  <si>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</si>
  <si>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</si>
  <si>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</si>
  <si>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</si>
  <si>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</si>
  <si>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</si>
  <si>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</si>
  <si>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</si>
  <si>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</si>
  <si>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</si>
  <si>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</si>
  <si>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</si>
  <si>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</si>
  <si>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</si>
  <si>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</si>
  <si>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</si>
  <si>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</si>
  <si>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</si>
  <si>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</si>
  <si>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</si>
  <si>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</si>
  <si>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</si>
  <si>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</si>
  <si>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</si>
  <si>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</si>
  <si>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</si>
  <si>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</si>
  <si>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</si>
  <si>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</si>
  <si>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</si>
  <si>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</si>
  <si>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</si>
  <si>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</si>
  <si>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</si>
  <si>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</si>
  <si>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</si>
  <si>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</si>
  <si>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</si>
  <si>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</si>
  <si>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</si>
  <si>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</si>
  <si>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</si>
  <si>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</si>
  <si>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</si>
  <si>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</si>
  <si>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</si>
  <si>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</si>
  <si>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</si>
  <si>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</si>
  <si>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</si>
  <si>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</si>
  <si>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</si>
  <si>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</si>
  <si>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</si>
  <si>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</si>
  <si>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</si>
  <si>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</si>
  <si>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</si>
  <si>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</si>
  <si>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</si>
  <si>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</si>
  <si>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</si>
  <si>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</si>
  <si>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</si>
  <si>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</si>
  <si>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</si>
  <si>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</si>
  <si>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</si>
  <si>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</si>
  <si>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</si>
  <si>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</si>
  <si>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</si>
  <si>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</si>
  <si>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</si>
  <si>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</si>
  <si>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</si>
  <si>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</si>
  <si>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</si>
  <si>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</si>
  <si>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</si>
  <si>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</si>
  <si>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</si>
  <si>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</si>
  <si>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</si>
  <si>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</si>
  <si>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</si>
  <si>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</si>
  <si>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</si>
  <si>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</si>
  <si>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</si>
  <si>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</si>
  <si>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</si>
  <si>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</si>
  <si>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</si>
  <si>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</si>
  <si>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</si>
  <si>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</si>
  <si>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</si>
  <si>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</si>
  <si>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</si>
  <si>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</si>
  <si>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</si>
  <si>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</si>
  <si>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</si>
  <si>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</si>
  <si>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</si>
  <si>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</si>
  <si>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</si>
  <si>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</si>
  <si>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</si>
  <si>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</si>
  <si>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</si>
  <si>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</si>
  <si>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</si>
  <si>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</si>
  <si>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</si>
  <si>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</si>
  <si>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</si>
  <si>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</si>
  <si>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</si>
  <si>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</si>
  <si>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</si>
  <si>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</si>
  <si>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</si>
  <si>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</si>
  <si>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</si>
  <si>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</si>
  <si>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</si>
  <si>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</si>
  <si>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</si>
  <si>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</si>
  <si>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</si>
  <si>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</si>
  <si>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</si>
  <si>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</si>
  <si>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</si>
  <si>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</si>
  <si>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</si>
  <si>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</si>
  <si>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</si>
  <si>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</si>
  <si>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</si>
  <si>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</si>
  <si>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</si>
  <si>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</si>
  <si>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</si>
  <si>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</si>
  <si>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</si>
  <si>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</si>
  <si>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</si>
  <si>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</si>
  <si>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</si>
  <si>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</si>
  <si>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</si>
  <si>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</si>
  <si>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</si>
  <si>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</si>
  <si>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</si>
  <si>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</si>
  <si>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</si>
  <si>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</si>
  <si>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</si>
  <si>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</si>
  <si>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</si>
  <si>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</si>
  <si>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</si>
  <si>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</si>
  <si>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</si>
  <si>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</si>
  <si>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</si>
  <si>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</si>
  <si>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</si>
  <si>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</si>
  <si>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</si>
  <si>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</si>
  <si>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</si>
  <si>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</si>
  <si>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</si>
  <si>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</si>
  <si>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</si>
  <si>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</si>
  <si>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</si>
  <si>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</si>
  <si>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</si>
  <si>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</si>
  <si>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</si>
  <si>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</si>
  <si>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</si>
  <si>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</si>
  <si>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</si>
  <si>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</si>
  <si>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</si>
  <si>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</si>
  <si>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</si>
  <si>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</si>
  <si>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</si>
  <si>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</si>
  <si>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</si>
  <si>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</si>
  <si>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</si>
  <si>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</si>
  <si>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</si>
  <si>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</si>
  <si>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</si>
  <si>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</si>
  <si>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</si>
  <si>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</si>
  <si>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</si>
  <si>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</si>
  <si>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</si>
  <si>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</si>
  <si>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</si>
  <si>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</si>
  <si>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</si>
  <si>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</si>
  <si>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</si>
  <si>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</si>
  <si>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</si>
  <si>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</si>
  <si>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</si>
  <si>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</si>
  <si>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</si>
  <si>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</si>
  <si>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</si>
  <si>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</si>
  <si>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</si>
  <si>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</si>
  <si>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</si>
  <si>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</si>
  <si>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</si>
  <si>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</si>
  <si>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</si>
  <si>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</si>
  <si>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</si>
  <si>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</si>
  <si>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</si>
  <si>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</si>
  <si>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</si>
  <si>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</si>
  <si>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</si>
  <si>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</si>
  <si>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</si>
  <si>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</si>
  <si>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</si>
  <si>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</si>
  <si>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</si>
  <si>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</si>
  <si>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</si>
  <si>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</si>
  <si>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</si>
  <si>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</si>
  <si>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</si>
  <si>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</si>
  <si>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</si>
  <si>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</si>
  <si>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</si>
  <si>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</si>
  <si>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</si>
  <si>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</si>
  <si>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</si>
  <si>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</si>
  <si>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</si>
  <si>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</si>
  <si>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</si>
  <si>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</si>
  <si>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</si>
  <si>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</si>
  <si>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</si>
  <si>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</si>
  <si>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</si>
  <si>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</si>
  <si>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</si>
  <si>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</si>
  <si>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</si>
  <si>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</si>
  <si>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</si>
  <si>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</si>
  <si>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</si>
  <si>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</si>
  <si>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</si>
  <si>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</si>
  <si>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</si>
  <si>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</si>
  <si>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</si>
  <si>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</si>
  <si>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</si>
  <si>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</si>
  <si>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</si>
  <si>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</si>
  <si>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</si>
  <si>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</si>
  <si>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</si>
  <si>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</si>
  <si>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</si>
  <si>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</si>
  <si>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</si>
  <si>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</si>
  <si>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</si>
  <si>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</si>
  <si>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</si>
  <si>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</si>
  <si>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</si>
  <si>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</si>
  <si>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</si>
  <si>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</si>
  <si>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</si>
  <si>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</si>
  <si>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</si>
  <si>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</si>
  <si>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</si>
  <si>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</si>
  <si>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</si>
  <si>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</si>
  <si>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</si>
  <si>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</si>
  <si>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</si>
  <si>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</si>
  <si>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</si>
  <si>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</si>
  <si>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</si>
  <si>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</si>
  <si>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</si>
  <si>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</si>
  <si>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</si>
  <si>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</si>
  <si>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</si>
  <si>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</si>
  <si>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</si>
  <si>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</si>
  <si>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</si>
  <si>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</si>
  <si>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</si>
  <si>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</si>
  <si>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</si>
  <si>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</si>
  <si>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</si>
  <si>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</si>
  <si>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</si>
  <si>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</si>
  <si>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</si>
  <si>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</si>
  <si>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</si>
  <si>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</si>
  <si>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</si>
  <si>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</si>
  <si>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</si>
  <si>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</si>
  <si>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</si>
  <si>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</si>
  <si>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</si>
  <si>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</si>
  <si>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</si>
  <si>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</si>
  <si>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</si>
  <si>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</si>
  <si>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</si>
  <si>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</si>
  <si>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</si>
  <si>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</si>
  <si>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</si>
  <si>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</si>
  <si>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</si>
  <si>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</si>
  <si>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</si>
  <si>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</si>
  <si>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</si>
  <si>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</si>
  <si>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</si>
  <si>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</si>
  <si>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</si>
  <si>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</si>
  <si>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</si>
  <si>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</si>
  <si>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</si>
  <si>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</si>
  <si>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</si>
  <si>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</si>
  <si>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</si>
  <si>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</si>
  <si>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</si>
  <si>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</si>
  <si>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</si>
  <si>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</si>
  <si>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</si>
  <si>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</si>
  <si>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</si>
  <si>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</si>
  <si>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</si>
  <si>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</si>
  <si>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</si>
  <si>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</si>
  <si>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</si>
  <si>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</si>
  <si>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</si>
  <si>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</si>
  <si>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</si>
  <si>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</si>
  <si>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</si>
  <si>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</si>
  <si>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</si>
  <si>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</si>
  <si>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</si>
  <si>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</si>
  <si>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</si>
  <si>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</si>
  <si>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</si>
  <si>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</si>
  <si>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</si>
  <si>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</si>
  <si>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</si>
  <si>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</si>
  <si>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</si>
  <si>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</si>
  <si>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</si>
  <si>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</si>
  <si>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</si>
  <si>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</si>
  <si>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</si>
  <si>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</si>
  <si>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</si>
  <si>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</si>
  <si>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</si>
  <si>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</si>
  <si>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</si>
  <si>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</si>
  <si>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</si>
  <si>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</si>
  <si>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</si>
  <si>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</si>
  <si>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</si>
  <si>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</si>
  <si>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</si>
  <si>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</si>
  <si>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</si>
  <si>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</si>
  <si>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</si>
  <si>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</si>
  <si>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</si>
  <si>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</si>
  <si>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</si>
  <si>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</si>
  <si>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</si>
  <si>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</si>
  <si>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</si>
  <si>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</si>
  <si>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</si>
  <si>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</si>
  <si>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</si>
  <si>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</si>
  <si>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</si>
  <si>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</si>
  <si>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</si>
  <si>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</si>
  <si>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</si>
  <si>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</si>
  <si>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</si>
  <si>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</si>
  <si>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</si>
  <si>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</si>
  <si>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</si>
  <si>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</si>
  <si>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</si>
  <si>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</si>
  <si>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</si>
  <si>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</si>
  <si>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</si>
  <si>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</si>
  <si>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</si>
  <si>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</si>
  <si>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</si>
  <si>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</si>
  <si>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</si>
  <si>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</si>
  <si>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</si>
  <si>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</si>
  <si>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</si>
  <si>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</si>
  <si>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</si>
  <si>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</si>
  <si>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</si>
  <si>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</si>
  <si>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</si>
  <si>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</si>
  <si>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</si>
  <si>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</si>
  <si>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</si>
  <si>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</si>
  <si>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</si>
  <si>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</si>
  <si>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</si>
  <si>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</si>
  <si>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</si>
  <si>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</si>
  <si>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</si>
  <si>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</si>
  <si>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</si>
  <si>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</si>
  <si>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</si>
  <si>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</si>
  <si>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</si>
  <si>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</si>
  <si>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</si>
  <si>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</si>
  <si>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</si>
  <si>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</si>
  <si>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</si>
  <si>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</si>
  <si>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</si>
  <si>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</si>
  <si>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</si>
  <si>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</si>
  <si>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</si>
  <si>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</si>
  <si>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</si>
  <si>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</si>
  <si>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</si>
  <si>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</si>
  <si>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</si>
  <si>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</si>
  <si>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</si>
  <si>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</si>
  <si>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</si>
  <si>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</si>
  <si>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</si>
  <si>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</si>
  <si>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</si>
  <si>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</si>
  <si>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</si>
  <si>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</si>
  <si>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</si>
  <si>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</si>
  <si>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</si>
  <si>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</si>
  <si>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</si>
  <si>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</si>
  <si>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</si>
  <si>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</si>
  <si>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</si>
  <si>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</si>
  <si>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</si>
  <si>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</si>
  <si>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</si>
  <si>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</si>
  <si>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</si>
  <si>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</si>
  <si>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</si>
  <si>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</si>
  <si>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</si>
  <si>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</si>
  <si>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</si>
  <si>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</si>
  <si>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</si>
  <si>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</si>
  <si>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</si>
  <si>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</si>
  <si>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</si>
  <si>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</si>
  <si>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</si>
  <si>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</si>
  <si>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</si>
  <si>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</si>
  <si>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</si>
  <si>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</si>
  <si>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</si>
  <si>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</si>
  <si>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</si>
  <si>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</si>
  <si>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</si>
  <si>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</si>
  <si>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</si>
  <si>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</si>
  <si>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</si>
  <si>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</si>
  <si>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</si>
  <si>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</si>
  <si>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</si>
  <si>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</si>
  <si>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</si>
  <si>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</si>
  <si>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</si>
  <si>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</si>
  <si>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</si>
  <si>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</si>
  <si>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</si>
  <si>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</si>
  <si>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</si>
  <si>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</si>
  <si>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</si>
  <si>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</si>
  <si>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</si>
  <si>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</si>
  <si>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</si>
  <si>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</si>
  <si>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</si>
  <si>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</si>
  <si>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</si>
  <si>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</si>
  <si>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</si>
  <si>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</si>
  <si>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</si>
  <si>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</si>
  <si>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</si>
  <si>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</si>
  <si>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</si>
  <si>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</si>
  <si>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</si>
  <si>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</si>
  <si>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</si>
  <si>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</si>
  <si>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</si>
  <si>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</si>
  <si>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</si>
  <si>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</si>
  <si>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</si>
  <si>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</si>
  <si>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</si>
  <si>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</si>
  <si>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</si>
  <si>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</si>
  <si>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</si>
  <si>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</si>
  <si>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</si>
  <si>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</si>
  <si>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</si>
  <si>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</si>
  <si>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</si>
  <si>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</si>
  <si>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</si>
  <si>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</si>
  <si>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</si>
  <si>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</si>
  <si>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</si>
  <si>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</si>
  <si>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</si>
  <si>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</si>
  <si>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</si>
  <si>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</si>
  <si>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</si>
  <si>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</si>
  <si>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</si>
  <si>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</si>
  <si>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</si>
  <si>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</si>
  <si>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</si>
  <si>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</si>
  <si>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</si>
  <si>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</si>
  <si>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</si>
  <si>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</si>
  <si>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</si>
  <si>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</si>
  <si>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</si>
  <si>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</si>
  <si>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</si>
  <si>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</si>
  <si>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</si>
  <si>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</si>
  <si>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</si>
  <si>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</si>
  <si>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</si>
  <si>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</si>
  <si>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</si>
  <si>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</si>
  <si>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</si>
  <si>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</si>
  <si>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</si>
  <si>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</si>
  <si>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</si>
  <si>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</si>
  <si>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</si>
  <si>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</si>
  <si>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</si>
  <si>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</si>
  <si>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</si>
  <si>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</si>
  <si>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</si>
  <si>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</si>
  <si>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</si>
  <si>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</si>
  <si>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</si>
  <si>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</si>
  <si>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</si>
  <si>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</si>
  <si>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</si>
  <si>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</si>
  <si>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</si>
  <si>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</si>
  <si>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</si>
  <si>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</si>
  <si>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</si>
  <si>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</si>
  <si>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</si>
  <si>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</si>
  <si>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</si>
  <si>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</si>
  <si>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</si>
  <si>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</si>
  <si>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</si>
  <si>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</si>
  <si>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</si>
  <si>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</si>
  <si>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</si>
  <si>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</si>
  <si>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</si>
  <si>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</si>
  <si>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</si>
  <si>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</si>
  <si>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</si>
  <si>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</si>
  <si>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</si>
  <si>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</si>
  <si>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</si>
  <si>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</si>
  <si>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</si>
  <si>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</si>
  <si>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</si>
  <si>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</si>
  <si>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</si>
  <si>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</si>
  <si>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</si>
  <si>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</si>
  <si>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</si>
  <si>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</si>
  <si>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</si>
  <si>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</si>
  <si>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</si>
  <si>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</si>
  <si>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</si>
  <si>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</si>
  <si>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</si>
  <si>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</si>
  <si>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</si>
  <si>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</si>
  <si>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</si>
  <si>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</si>
  <si>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</si>
  <si>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</si>
  <si>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</si>
  <si>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</si>
  <si>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</si>
  <si>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</si>
  <si>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</si>
  <si>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</si>
  <si>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</si>
  <si>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</si>
  <si>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</si>
  <si>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</si>
  <si>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</si>
  <si>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</si>
  <si>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</si>
  <si>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</si>
  <si>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</si>
  <si>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</si>
  <si>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</si>
  <si>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</si>
  <si>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</si>
  <si>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</si>
  <si>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</si>
  <si>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</si>
  <si>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</si>
  <si>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</si>
  <si>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</si>
  <si>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</si>
  <si>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</si>
  <si>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</si>
  <si>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</si>
  <si>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</si>
  <si>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</si>
  <si>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</si>
  <si>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</si>
  <si>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</si>
  <si>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</si>
  <si>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</si>
  <si>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</si>
  <si>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</si>
  <si>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</si>
  <si>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</si>
  <si>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</si>
  <si>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</si>
  <si>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</si>
  <si>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</si>
  <si>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</si>
  <si>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</si>
  <si>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</si>
  <si>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</si>
  <si>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</si>
  <si>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</si>
  <si>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</si>
  <si>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</si>
  <si>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</si>
  <si>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</si>
  <si>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</si>
  <si>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</si>
  <si>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</si>
  <si>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</si>
  <si>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</si>
  <si>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</si>
  <si>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</si>
  <si>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</si>
  <si>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</si>
  <si>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</si>
  <si>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</si>
  <si>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</si>
  <si>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</si>
  <si>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</si>
  <si>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</si>
  <si>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</si>
  <si>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</si>
  <si>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</si>
  <si>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</si>
  <si>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</si>
  <si>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</si>
  <si>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</si>
  <si>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</si>
  <si>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</si>
  <si>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</si>
  <si>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</si>
  <si>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</si>
  <si>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</si>
  <si>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</si>
  <si>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</si>
  <si>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</si>
  <si>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</si>
  <si>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</si>
  <si>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</si>
  <si>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</si>
  <si>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</si>
  <si>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</si>
  <si>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</si>
  <si>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</si>
  <si>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</si>
  <si>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</si>
  <si>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</si>
  <si>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</si>
  <si>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</si>
  <si>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</si>
  <si>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</si>
  <si>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</si>
  <si>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</si>
  <si>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</si>
  <si>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</si>
  <si>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</si>
  <si>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</si>
  <si>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</si>
  <si>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</si>
  <si>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</si>
  <si>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</si>
  <si>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</si>
  <si>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</si>
  <si>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</si>
  <si>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</si>
  <si>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</si>
  <si>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</si>
  <si>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</si>
  <si>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</si>
  <si>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</si>
  <si>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</si>
  <si>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</si>
  <si>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</si>
  <si>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</si>
  <si>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</si>
  <si>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</si>
  <si>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</si>
  <si>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</si>
  <si>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</si>
  <si>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</si>
  <si>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</si>
  <si>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</si>
  <si>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</si>
  <si>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</si>
  <si>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</si>
  <si>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</si>
  <si>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</si>
  <si>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</si>
  <si>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</si>
  <si>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</si>
  <si>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</si>
  <si>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</si>
  <si>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</si>
  <si>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</si>
  <si>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</si>
  <si>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</si>
  <si>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</si>
  <si>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</si>
  <si>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</si>
  <si>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</si>
  <si>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</si>
  <si>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</si>
  <si>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</si>
  <si>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</si>
  <si>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</si>
  <si>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</si>
  <si>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</si>
  <si>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</si>
  <si>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</si>
  <si>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</si>
  <si>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</si>
  <si>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</si>
  <si>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</si>
  <si>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</si>
  <si>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</si>
  <si>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</si>
  <si>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</si>
  <si>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</si>
  <si>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</si>
  <si>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</si>
  <si>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</si>
  <si>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</si>
  <si>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</si>
  <si>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</si>
  <si>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</si>
  <si>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</si>
  <si>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</si>
  <si>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</si>
  <si>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</si>
  <si>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</si>
  <si>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</si>
  <si>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</si>
  <si>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</si>
  <si>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</si>
  <si>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</si>
  <si>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</si>
  <si>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</si>
  <si>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</si>
  <si>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</si>
  <si>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</si>
  <si>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</si>
  <si>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</si>
  <si>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</si>
  <si>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</si>
  <si>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</si>
  <si>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</si>
  <si>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</si>
  <si>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</si>
  <si>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</si>
  <si>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</si>
  <si>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</si>
  <si>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</si>
  <si>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</si>
  <si>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</si>
  <si>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</si>
  <si>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</si>
  <si>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</si>
  <si>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</si>
  <si>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</si>
  <si>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</si>
  <si>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</si>
  <si>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</si>
  <si>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</si>
  <si>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</si>
  <si>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</si>
  <si>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</si>
  <si>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</si>
  <si>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</si>
  <si>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</si>
  <si>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</si>
  <si>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</si>
  <si>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</si>
  <si>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</si>
  <si>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</si>
  <si>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</si>
  <si>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</si>
  <si>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</si>
  <si>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</si>
  <si>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</si>
  <si>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</si>
  <si>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</si>
  <si>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</si>
  <si>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</si>
  <si>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</si>
  <si>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</si>
  <si>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</si>
  <si>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</si>
  <si>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</si>
  <si>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</si>
  <si>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</si>
  <si>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</si>
  <si>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</si>
  <si>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</si>
  <si>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</si>
  <si>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</si>
  <si>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</si>
  <si>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</si>
  <si>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</si>
  <si>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</si>
  <si>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</si>
  <si>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</si>
  <si>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</si>
  <si>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</si>
  <si>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</si>
  <si>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</si>
  <si>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</si>
  <si>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</si>
  <si>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</si>
  <si>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</si>
  <si>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</si>
  <si>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</si>
  <si>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</si>
  <si>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</si>
  <si>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</si>
  <si>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</si>
  <si>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</si>
  <si>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</si>
  <si>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</si>
  <si>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</si>
  <si>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</si>
  <si>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</si>
  <si>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</si>
  <si>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</si>
  <si>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</si>
  <si>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</si>
  <si>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</si>
  <si>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</si>
  <si>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</si>
  <si>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</si>
  <si>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</si>
  <si>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</si>
  <si>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</si>
  <si>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</si>
  <si>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</si>
  <si>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</si>
  <si>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</si>
  <si>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</si>
  <si>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</si>
  <si>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</si>
  <si>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</si>
  <si>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</si>
  <si>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</si>
  <si>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</si>
  <si>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</si>
  <si>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</si>
  <si>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</si>
  <si>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</si>
  <si>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</si>
  <si>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</si>
  <si>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</si>
  <si>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</si>
  <si>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</si>
  <si>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</si>
  <si>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</si>
  <si>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</si>
  <si>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</si>
  <si>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</si>
  <si>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</si>
  <si>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</si>
  <si>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</si>
  <si>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</si>
  <si>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</si>
  <si>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</si>
  <si>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</si>
  <si>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</si>
  <si>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</si>
  <si>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</si>
  <si>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</si>
  <si>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</si>
  <si>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</si>
  <si>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</si>
  <si>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</si>
  <si>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</si>
  <si>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</si>
  <si>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</si>
  <si>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</si>
  <si>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</si>
  <si>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</si>
  <si>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</si>
  <si>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</si>
  <si>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</si>
  <si>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</si>
  <si>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</si>
  <si>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</si>
  <si>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</si>
  <si>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</si>
  <si>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</si>
  <si>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</si>
  <si>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</si>
  <si>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</si>
  <si>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</si>
  <si>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</si>
  <si>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</si>
  <si>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</si>
  <si>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</si>
  <si>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</si>
  <si>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</si>
  <si>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</si>
  <si>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</si>
  <si>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</si>
  <si>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</si>
  <si>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</si>
  <si>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</si>
  <si>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</si>
  <si>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</si>
  <si>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</si>
  <si>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</si>
  <si>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</si>
  <si>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</si>
  <si>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</si>
  <si>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</si>
  <si>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</si>
  <si>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</si>
  <si>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</si>
  <si>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</si>
  <si>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</si>
  <si>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</si>
  <si>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</si>
  <si>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</si>
  <si>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</si>
  <si>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</si>
  <si>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</si>
  <si>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</si>
  <si>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</si>
  <si>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</si>
  <si>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</si>
  <si>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</si>
  <si>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</si>
  <si>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</si>
  <si>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</si>
  <si>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</si>
  <si>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</si>
  <si>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</si>
  <si>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</si>
  <si>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</si>
  <si>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</si>
  <si>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</si>
  <si>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</si>
  <si>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</si>
  <si>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</si>
  <si>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</si>
  <si>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</si>
  <si>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</si>
  <si>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</si>
  <si>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</si>
  <si>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</si>
  <si>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</si>
  <si>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</si>
  <si>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</si>
  <si>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</si>
  <si>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</si>
  <si>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</si>
  <si>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</si>
  <si>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</si>
  <si>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</si>
  <si>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</si>
  <si>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</si>
  <si>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</si>
  <si>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</si>
  <si>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</si>
  <si>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</si>
  <si>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</si>
  <si>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</si>
  <si>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</si>
  <si>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</si>
  <si>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</si>
  <si>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</si>
  <si>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</si>
  <si>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</si>
  <si>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</si>
  <si>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</si>
  <si>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</si>
  <si>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</si>
  <si>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</si>
  <si>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</si>
  <si>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</si>
  <si>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</si>
  <si>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</si>
  <si>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</si>
  <si>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</si>
  <si>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</si>
  <si>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</si>
  <si>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</si>
  <si>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</si>
  <si>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</si>
  <si>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</si>
  <si>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</si>
  <si>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</si>
  <si>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</si>
  <si>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</si>
  <si>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</si>
  <si>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</si>
  <si>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</si>
  <si>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</si>
  <si>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</si>
  <si>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</si>
  <si>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</si>
  <si>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</si>
  <si>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</si>
  <si>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</si>
  <si>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</si>
  <si>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</si>
  <si>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</si>
  <si>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</si>
  <si>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</si>
  <si>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</si>
  <si>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</si>
  <si>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</si>
  <si>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</si>
  <si>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</si>
  <si>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</si>
  <si>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</si>
  <si>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</si>
  <si>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</si>
  <si>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</si>
  <si>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</si>
  <si>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</si>
  <si>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</si>
  <si>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</si>
  <si>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</si>
  <si>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</si>
  <si>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</si>
  <si>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</si>
  <si>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</si>
  <si>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</si>
  <si>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</si>
  <si>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</si>
  <si>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</si>
  <si>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</si>
  <si>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</si>
  <si>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</si>
  <si>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</si>
  <si>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</si>
  <si>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</si>
  <si>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</si>
  <si>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</si>
  <si>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</si>
  <si>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</si>
  <si>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</si>
  <si>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</si>
  <si>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</si>
  <si>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</si>
  <si>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</si>
  <si>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</si>
  <si>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</si>
  <si>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</si>
  <si>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</si>
  <si>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</si>
  <si>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</si>
  <si>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</si>
  <si>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</si>
  <si>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</si>
  <si>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</si>
  <si>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</si>
  <si>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</si>
  <si>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</si>
  <si>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</si>
  <si>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</si>
  <si>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</si>
  <si>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</si>
  <si>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</si>
  <si>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</si>
  <si>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</si>
  <si>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</si>
  <si>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</si>
  <si>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</si>
  <si>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</si>
  <si>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</si>
  <si>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</si>
  <si>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</si>
  <si>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</si>
  <si>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</si>
  <si>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</si>
  <si>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</si>
  <si>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</si>
  <si>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</si>
  <si>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</si>
  <si>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</si>
  <si>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</si>
  <si>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</si>
  <si>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</si>
  <si>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</si>
  <si>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</si>
  <si>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</si>
  <si>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</si>
  <si>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</si>
  <si>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</si>
  <si>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</si>
  <si>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</si>
  <si>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</si>
  <si>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</si>
  <si>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</si>
  <si>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</si>
  <si>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</si>
  <si>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</si>
  <si>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</si>
  <si>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</si>
  <si>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</si>
  <si>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</si>
  <si>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</si>
  <si>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</si>
  <si>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</si>
  <si>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</si>
  <si>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</si>
  <si>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</si>
  <si>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</si>
  <si>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</si>
  <si>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</si>
  <si>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</si>
  <si>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</si>
  <si>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</si>
  <si>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</si>
  <si>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</si>
  <si>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</si>
  <si>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</si>
  <si>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</si>
  <si>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</si>
  <si>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</si>
  <si>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</si>
  <si>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</si>
  <si>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</si>
  <si>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</si>
  <si>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</si>
  <si>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</si>
  <si>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</si>
  <si>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</si>
  <si>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</si>
  <si>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</si>
  <si>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</si>
  <si>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</si>
  <si>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</si>
  <si>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</si>
  <si>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</si>
  <si>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</si>
  <si>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</si>
  <si>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</si>
  <si>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</si>
  <si>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</si>
  <si>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</si>
  <si>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</si>
  <si>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</si>
  <si>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</si>
  <si>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</si>
  <si>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</si>
  <si>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</si>
  <si>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</si>
  <si>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</si>
  <si>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</si>
  <si>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</si>
  <si>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</si>
  <si>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</si>
  <si>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</si>
  <si>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</si>
  <si>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</si>
  <si>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</si>
  <si>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</si>
  <si>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</si>
  <si>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</si>
  <si>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</si>
  <si>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</si>
  <si>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</si>
  <si>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</si>
  <si>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</si>
  <si>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</si>
  <si>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</si>
  <si>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</si>
  <si>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</si>
  <si>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</si>
  <si>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</si>
  <si>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</si>
  <si>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</si>
  <si>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</si>
  <si>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</si>
  <si>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</si>
  <si>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</si>
  <si>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</si>
  <si>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</si>
  <si>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</si>
  <si>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</si>
  <si>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</si>
  <si>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</si>
  <si>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</si>
  <si>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</si>
  <si>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</si>
  <si>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</si>
  <si>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</si>
  <si>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</si>
  <si>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</si>
  <si>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</si>
  <si>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</si>
  <si>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</si>
  <si>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</si>
  <si>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</si>
  <si>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</si>
  <si>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</si>
  <si>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</si>
  <si>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</si>
  <si>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</si>
  <si>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</si>
  <si>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</si>
  <si>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</si>
  <si>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</si>
  <si>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</si>
  <si>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</si>
  <si>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</si>
  <si>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</si>
  <si>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</si>
  <si>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</si>
  <si>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</si>
  <si>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</si>
  <si>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</si>
  <si>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</si>
  <si>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</si>
  <si>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</si>
  <si>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</si>
  <si>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</si>
  <si>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</si>
  <si>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</si>
  <si>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</si>
  <si>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</si>
  <si>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</si>
  <si>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</si>
  <si>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</si>
  <si>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</si>
  <si>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</si>
  <si>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</si>
  <si>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</si>
  <si>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</si>
  <si>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</si>
  <si>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</si>
  <si>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</si>
  <si>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</si>
  <si>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</si>
  <si>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</si>
  <si>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</si>
  <si>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</si>
  <si>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</si>
  <si>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</si>
  <si>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</si>
  <si>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</si>
  <si>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</si>
  <si>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</si>
  <si>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</si>
  <si>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</si>
  <si>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</si>
  <si>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</si>
  <si>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</si>
  <si>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</si>
  <si>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</si>
  <si>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</si>
  <si>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</si>
  <si>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</si>
  <si>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</si>
  <si>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</si>
  <si>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</si>
  <si>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</si>
  <si>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</si>
  <si>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</si>
  <si>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</si>
  <si>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</si>
  <si>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</si>
  <si>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</si>
  <si>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</si>
  <si>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</si>
  <si>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</si>
  <si>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</si>
  <si>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</si>
  <si>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</si>
  <si>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</si>
  <si>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</si>
  <si>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</si>
  <si>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</si>
  <si>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</si>
  <si>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</si>
  <si>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</si>
  <si>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</si>
  <si>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</si>
  <si>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</si>
  <si>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</si>
  <si>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</si>
  <si>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</si>
  <si>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</si>
  <si>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</si>
  <si>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</si>
  <si>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</si>
  <si>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</si>
  <si>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</si>
  <si>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</si>
  <si>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</si>
  <si>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</si>
  <si>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</si>
  <si>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</si>
  <si>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</si>
  <si>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</si>
  <si>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</si>
  <si>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</si>
  <si>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</si>
  <si>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</si>
  <si>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</si>
  <si>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</si>
  <si>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</si>
  <si>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</si>
  <si>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</si>
  <si>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</si>
  <si>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</si>
  <si>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</si>
  <si>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</si>
  <si>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</si>
  <si>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</si>
  <si>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</si>
  <si>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</si>
  <si>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</si>
  <si>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</si>
  <si>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</si>
  <si>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</si>
  <si>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</si>
  <si>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</si>
  <si>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</si>
  <si>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</si>
  <si>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</si>
  <si>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</si>
  <si>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</si>
  <si>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</si>
  <si>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</si>
  <si>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</si>
  <si>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</si>
  <si>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</si>
  <si>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</si>
  <si>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</si>
  <si>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</si>
  <si>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</si>
  <si>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</si>
  <si>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</si>
  <si>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</si>
  <si>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</si>
  <si>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</si>
  <si>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</si>
  <si>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</si>
  <si>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</si>
  <si>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</si>
  <si>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</si>
  <si>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</si>
  <si>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</si>
  <si>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</si>
  <si>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</si>
  <si>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</si>
  <si>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</si>
  <si>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</si>
  <si>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</si>
  <si>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</si>
  <si>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</si>
  <si>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</si>
  <si>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</si>
  <si>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</si>
  <si>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</si>
  <si>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</si>
  <si>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</si>
  <si>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</si>
  <si>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</si>
  <si>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</si>
  <si>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</si>
  <si>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</si>
  <si>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</si>
  <si>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</si>
  <si>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</si>
  <si>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</si>
  <si>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</si>
  <si>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</si>
  <si>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</si>
  <si>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</si>
  <si>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</si>
  <si>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</si>
  <si>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</si>
  <si>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</si>
  <si>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</si>
  <si>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</si>
  <si>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</si>
  <si>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</si>
  <si>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</si>
  <si>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</si>
  <si>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</si>
  <si>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</si>
  <si>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</si>
  <si>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</si>
  <si>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</si>
  <si>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</si>
  <si>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</si>
  <si>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</si>
  <si>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</si>
  <si>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</si>
  <si>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</si>
  <si>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</si>
  <si>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</si>
  <si>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</si>
  <si>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</si>
  <si>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</si>
  <si>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</si>
  <si>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</si>
  <si>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</si>
  <si>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</si>
  <si>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</si>
  <si>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</si>
  <si>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</si>
  <si>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</si>
  <si>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</si>
  <si>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</si>
  <si>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</si>
  <si>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</si>
  <si>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</si>
  <si>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</si>
  <si>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</si>
  <si>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</si>
  <si>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</si>
  <si>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</si>
  <si>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</si>
  <si>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</si>
  <si>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</si>
  <si>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</si>
  <si>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</si>
  <si>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</si>
  <si>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</si>
  <si>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</si>
  <si>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</si>
  <si>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</si>
  <si>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</si>
  <si>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</si>
  <si>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</si>
  <si>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</si>
  <si>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</si>
  <si>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</si>
  <si>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</si>
  <si>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</si>
  <si>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</si>
  <si>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</si>
  <si>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</si>
  <si>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</si>
  <si>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</si>
  <si>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</si>
  <si>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</si>
  <si>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</si>
  <si>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</si>
  <si>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</si>
  <si>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</si>
  <si>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</si>
  <si>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</si>
  <si>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</si>
  <si>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</si>
  <si>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</si>
  <si>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</si>
  <si>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</si>
  <si>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</si>
  <si>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</si>
  <si>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</si>
  <si>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</si>
  <si>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</si>
  <si>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</si>
  <si>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</si>
  <si>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</si>
  <si>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</si>
  <si>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</si>
  <si>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</si>
  <si>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</si>
  <si>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</si>
  <si>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</si>
  <si>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</si>
  <si>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</si>
  <si>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</si>
  <si>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</si>
  <si>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</si>
  <si>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</si>
  <si>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</si>
  <si>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</si>
  <si>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</si>
  <si>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</si>
  <si>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</si>
  <si>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</si>
  <si>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</si>
  <si>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</si>
  <si>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</si>
  <si>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</si>
  <si>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</si>
  <si>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</si>
  <si>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</si>
  <si>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</si>
  <si>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</si>
  <si>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</si>
  <si>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</si>
  <si>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</si>
  <si>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</si>
  <si>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</si>
  <si>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</si>
  <si>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</si>
  <si>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</si>
  <si>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</si>
  <si>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</si>
  <si>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</si>
  <si>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</si>
  <si>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</si>
  <si>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</si>
  <si>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</si>
  <si>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</si>
  <si>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</si>
  <si>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</si>
  <si>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</si>
  <si>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</si>
  <si>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</si>
  <si>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</si>
  <si>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</si>
  <si>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</si>
  <si>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</si>
  <si>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</si>
  <si>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</si>
  <si>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</si>
  <si>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</si>
  <si>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</si>
  <si>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</si>
  <si>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</si>
  <si>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</si>
  <si>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</si>
  <si>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</si>
  <si>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</si>
  <si>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</si>
  <si>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</si>
  <si>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</si>
  <si>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</si>
  <si>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</si>
  <si>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</si>
  <si>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</si>
  <si>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</si>
  <si>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</si>
  <si>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</si>
  <si>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</si>
  <si>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</si>
  <si>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</si>
  <si>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</si>
  <si>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</si>
  <si>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</si>
  <si>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</si>
  <si>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</si>
  <si>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</si>
  <si>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</si>
  <si>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</si>
  <si>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</si>
  <si>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</si>
  <si>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</si>
  <si>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</si>
  <si>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</si>
  <si>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</si>
  <si>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</si>
  <si>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</si>
  <si>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</si>
  <si>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</si>
  <si>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</si>
  <si>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</si>
  <si>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</si>
  <si>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</si>
  <si>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</si>
  <si>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</si>
  <si>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</si>
  <si>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</si>
  <si>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</si>
  <si>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</si>
  <si>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</si>
  <si>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</si>
  <si>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</si>
  <si>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</si>
  <si>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</si>
  <si>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</si>
  <si>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</si>
  <si>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</si>
  <si>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</si>
  <si>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</si>
  <si>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</si>
  <si>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</si>
  <si>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</si>
  <si>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</si>
  <si>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</si>
  <si>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</si>
  <si>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</si>
  <si>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</si>
  <si>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</si>
  <si>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</si>
  <si>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</si>
  <si>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</si>
  <si>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</si>
  <si>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</si>
  <si>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</si>
  <si>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</si>
  <si>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</si>
  <si>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</si>
  <si>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</si>
  <si>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</si>
  <si>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</si>
  <si>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</si>
  <si>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</si>
  <si>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</si>
  <si>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</si>
  <si>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</si>
  <si>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</si>
  <si>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</si>
  <si>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</si>
  <si>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</si>
  <si>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</si>
  <si>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</si>
  <si>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</si>
  <si>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</si>
  <si>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</si>
  <si>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</si>
  <si>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</si>
  <si>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</si>
  <si>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</si>
  <si>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</si>
  <si>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</si>
  <si>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</si>
  <si>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</si>
  <si>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</si>
  <si>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</si>
  <si>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</si>
  <si>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</si>
  <si>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</si>
  <si>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</si>
  <si>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</si>
  <si>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</si>
  <si>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</si>
  <si>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</si>
  <si>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</si>
  <si>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</si>
  <si>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</si>
  <si>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</si>
  <si>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</si>
  <si>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</si>
  <si>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</si>
  <si>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</si>
  <si>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</si>
  <si>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</si>
  <si>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</si>
  <si>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</si>
  <si>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</si>
  <si>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</si>
  <si>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</si>
  <si>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</si>
  <si>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</si>
  <si>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</si>
  <si>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</si>
  <si>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</si>
  <si>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</si>
  <si>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</si>
  <si>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</si>
  <si>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</si>
  <si>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</si>
  <si>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</si>
  <si>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</si>
  <si>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</si>
  <si>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</si>
  <si>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</si>
  <si>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</si>
  <si>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</si>
  <si>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</si>
  <si>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</si>
  <si>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</si>
  <si>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</si>
  <si>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</si>
  <si>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</si>
  <si>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</si>
  <si>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</si>
  <si>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</si>
  <si>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</si>
  <si>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</si>
  <si>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</si>
  <si>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</si>
  <si>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</si>
  <si>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</si>
  <si>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</si>
  <si>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</si>
  <si>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</si>
  <si>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</si>
  <si>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</si>
  <si>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</si>
  <si>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</si>
  <si>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</si>
  <si>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</si>
  <si>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</si>
  <si>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</si>
  <si>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</si>
  <si>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</si>
  <si>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</si>
  <si>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</si>
  <si>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</si>
  <si>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</si>
  <si>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</si>
  <si>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</si>
  <si>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</si>
  <si>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</si>
  <si>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</si>
  <si>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</si>
  <si>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</si>
  <si>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</si>
  <si>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</si>
  <si>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</si>
  <si>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</si>
  <si>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</si>
  <si>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</si>
  <si>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</si>
  <si>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</si>
  <si>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</si>
  <si>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</si>
  <si>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</si>
  <si>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</si>
  <si>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</si>
  <si>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</si>
  <si>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</si>
  <si>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</si>
  <si>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</si>
  <si>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</si>
  <si>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</si>
  <si>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</si>
  <si>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</si>
  <si>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</si>
  <si>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</si>
  <si>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</si>
  <si>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</si>
  <si>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</si>
  <si>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</si>
  <si>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</si>
  <si>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</si>
  <si>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</si>
  <si>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</si>
  <si>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</si>
  <si>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</si>
  <si>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</si>
  <si>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</si>
  <si>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</si>
  <si>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</si>
  <si>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</si>
  <si>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</si>
  <si>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</si>
  <si>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</si>
  <si>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</si>
  <si>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</si>
  <si>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</si>
  <si>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</si>
  <si>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</si>
  <si>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</si>
  <si>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</si>
  <si>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</si>
  <si>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</si>
  <si>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</si>
  <si>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</si>
  <si>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</si>
  <si>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</si>
  <si>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</si>
  <si>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</si>
  <si>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</si>
  <si>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</si>
  <si>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</si>
  <si>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</si>
  <si>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</si>
  <si>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</si>
  <si>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</si>
  <si>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</si>
  <si>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</si>
  <si>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</si>
  <si>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</si>
  <si>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</si>
  <si>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</si>
  <si>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</si>
  <si>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</si>
  <si>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</si>
  <si>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</si>
  <si>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</si>
  <si>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</si>
  <si>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</si>
  <si>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</si>
  <si>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</si>
  <si>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</si>
  <si>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</si>
  <si>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</si>
  <si>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</si>
  <si>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</si>
  <si>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</si>
  <si>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</si>
  <si>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</si>
  <si>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</si>
  <si>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</si>
  <si>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</si>
  <si>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</si>
  <si>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</si>
  <si>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</si>
  <si>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</si>
  <si>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</si>
  <si>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</si>
  <si>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</si>
  <si>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</si>
  <si>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</si>
  <si>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</si>
  <si>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</si>
  <si>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</si>
  <si>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</si>
  <si>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</si>
  <si>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</si>
  <si>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</si>
  <si>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</si>
  <si>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</si>
  <si>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</si>
  <si>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</si>
  <si>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</si>
  <si>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</si>
  <si>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</si>
  <si>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</si>
  <si>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</si>
  <si>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</si>
  <si>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</si>
  <si>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</si>
  <si>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</si>
  <si>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</si>
  <si>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</si>
  <si>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</si>
  <si>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</si>
  <si>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</si>
  <si>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</si>
  <si>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</si>
  <si>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</si>
  <si>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</si>
  <si>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</si>
  <si>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</si>
  <si>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</si>
  <si>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</si>
  <si>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</si>
  <si>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</si>
  <si>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</si>
  <si>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</si>
  <si>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</si>
  <si>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</si>
  <si>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</si>
  <si>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</si>
  <si>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</si>
  <si>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</si>
  <si>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</si>
  <si>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</si>
  <si>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</si>
  <si>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</si>
  <si>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</si>
  <si>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</si>
  <si>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</si>
  <si>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</si>
  <si>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</si>
  <si>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</si>
  <si>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</si>
  <si>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</si>
  <si>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</si>
  <si>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</si>
  <si>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</si>
  <si>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</si>
  <si>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</si>
  <si>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</si>
  <si>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</si>
  <si>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</si>
  <si>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</si>
  <si>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</si>
  <si>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</si>
  <si>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</si>
  <si>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</si>
  <si>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</si>
  <si>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</si>
  <si>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</si>
  <si>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</si>
  <si>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</si>
  <si>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</si>
  <si>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</si>
  <si>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</si>
  <si>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</si>
  <si>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</si>
  <si>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</si>
  <si>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</si>
  <si>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</si>
  <si>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</si>
  <si>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</si>
  <si>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</si>
  <si>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</si>
  <si>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</si>
  <si>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</si>
  <si>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</si>
  <si>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</si>
  <si>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</si>
  <si>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</si>
  <si>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</si>
  <si>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</si>
  <si>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</si>
  <si>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</si>
  <si>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</si>
  <si>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</si>
  <si>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</si>
  <si>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</si>
  <si>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</si>
  <si>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</si>
  <si>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</si>
  <si>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</si>
  <si>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</si>
  <si>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</si>
  <si>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</si>
  <si>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</si>
  <si>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</si>
  <si>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</si>
  <si>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</si>
  <si>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</si>
  <si>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</si>
  <si>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</si>
  <si>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</si>
  <si>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</si>
  <si>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</si>
  <si>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</si>
  <si>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</si>
  <si>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</si>
  <si>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</si>
  <si>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</si>
  <si>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</si>
  <si>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</si>
  <si>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</si>
  <si>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</si>
  <si>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</si>
  <si>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</si>
  <si>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</si>
  <si>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</si>
  <si>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</si>
  <si>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</si>
  <si>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</si>
  <si>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</si>
  <si>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</si>
  <si>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</si>
  <si>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</si>
  <si>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</si>
  <si>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</si>
  <si>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</si>
  <si>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</si>
  <si>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</si>
  <si>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</si>
  <si>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</si>
  <si>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</si>
  <si>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</si>
  <si>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</si>
  <si>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</si>
  <si>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</si>
  <si>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</si>
  <si>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</si>
  <si>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</si>
  <si>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</si>
  <si>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</si>
  <si>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</si>
  <si>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</si>
  <si>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</si>
  <si>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</si>
  <si>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</si>
  <si>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</si>
  <si>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</si>
  <si>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</si>
  <si>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</si>
  <si>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</si>
  <si>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</si>
  <si>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</si>
  <si>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</si>
  <si>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</si>
  <si>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</si>
  <si>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</si>
  <si>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</si>
  <si>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</si>
  <si>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</si>
  <si>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</si>
  <si>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</si>
  <si>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</si>
  <si>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</si>
  <si>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</si>
  <si>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</si>
  <si>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</si>
  <si>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</si>
  <si>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</si>
  <si>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</si>
  <si>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</si>
  <si>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</si>
  <si>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</si>
  <si>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</si>
  <si>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</si>
  <si>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</si>
  <si>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</si>
  <si>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</si>
  <si>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</si>
  <si>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</si>
  <si>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</si>
  <si>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</si>
  <si>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</si>
  <si>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</si>
  <si>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</si>
  <si>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</si>
  <si>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</si>
  <si>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</si>
  <si>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</si>
  <si>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</si>
  <si>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</si>
  <si>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</si>
  <si>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</si>
  <si>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</si>
  <si>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</si>
  <si>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</si>
  <si>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</si>
  <si>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</si>
  <si>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</si>
  <si>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</si>
  <si>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</si>
  <si>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</si>
  <si>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</si>
  <si>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</si>
  <si>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</si>
  <si>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</si>
  <si>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</si>
  <si>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</si>
  <si>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</si>
  <si>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</si>
  <si>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</si>
  <si>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</si>
  <si>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</si>
  <si>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</si>
  <si>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</si>
  <si>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</si>
  <si>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</si>
  <si>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</si>
  <si>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</si>
  <si>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</si>
  <si>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</si>
  <si>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</si>
  <si>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</si>
  <si>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</si>
  <si>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</si>
  <si>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</si>
  <si>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</si>
  <si>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</si>
  <si>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</si>
  <si>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</si>
  <si>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</si>
  <si>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</si>
  <si>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</si>
  <si>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</si>
  <si>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</si>
  <si>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</si>
  <si>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</si>
  <si>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</si>
  <si>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</si>
  <si>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</si>
  <si>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</si>
  <si>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</si>
  <si>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</si>
  <si>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</si>
  <si>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</si>
  <si>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</si>
  <si>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</si>
  <si>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</si>
  <si>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</si>
  <si>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</si>
  <si>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</si>
  <si>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</si>
  <si>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</si>
  <si>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</si>
  <si>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</si>
  <si>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</si>
  <si>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</si>
  <si>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</si>
  <si>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</si>
  <si>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</si>
  <si>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</si>
  <si>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</si>
  <si>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</si>
  <si>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</si>
  <si>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</si>
  <si>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</si>
  <si>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</si>
  <si>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</si>
  <si>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</si>
  <si>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</si>
  <si>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</si>
  <si>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</si>
  <si>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</si>
  <si>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</si>
  <si>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</si>
  <si>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</si>
  <si>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</si>
  <si>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</si>
  <si>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</si>
  <si>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</si>
  <si>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</si>
  <si>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</si>
  <si>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</si>
  <si>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</si>
  <si>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</si>
  <si>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</si>
  <si>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</si>
  <si>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</si>
  <si>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</si>
  <si>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</si>
  <si>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</si>
  <si>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</si>
  <si>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</si>
  <si>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</si>
  <si>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</si>
  <si>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</si>
  <si>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</si>
  <si>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</si>
  <si>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</si>
  <si>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</si>
  <si>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</si>
  <si>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</si>
  <si>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</si>
  <si>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</si>
  <si>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</si>
  <si>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</si>
  <si>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</si>
  <si>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</si>
  <si>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</si>
  <si>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</si>
  <si>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</si>
  <si>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</si>
  <si>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</si>
  <si>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</si>
  <si>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</si>
  <si>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</si>
  <si>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</si>
  <si>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</si>
  <si>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</si>
  <si>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</si>
  <si>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</si>
  <si>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</si>
  <si>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</si>
  <si>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</si>
  <si>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</si>
  <si>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</si>
  <si>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</si>
  <si>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</si>
  <si>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</si>
  <si>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</si>
  <si>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</si>
  <si>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</si>
  <si>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</si>
  <si>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</si>
  <si>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</si>
  <si>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</si>
  <si>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</si>
  <si>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</si>
  <si>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</si>
  <si>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</si>
  <si>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</si>
  <si>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</si>
  <si>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</si>
  <si>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</si>
  <si>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</si>
  <si>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</si>
  <si>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</si>
  <si>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</si>
  <si>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</si>
  <si>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</si>
  <si>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</si>
  <si>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</si>
  <si>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</si>
  <si>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</si>
  <si>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</si>
  <si>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</si>
  <si>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</si>
  <si>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</si>
  <si>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</si>
  <si>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</si>
  <si>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</si>
  <si>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</si>
  <si>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</si>
  <si>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</si>
  <si>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</si>
  <si>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</si>
  <si>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</si>
  <si>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</si>
  <si>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</si>
  <si>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</si>
  <si>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</si>
  <si>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</si>
  <si>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</si>
  <si>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</si>
  <si>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</si>
  <si>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</si>
  <si>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</si>
  <si>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</si>
  <si>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</si>
  <si>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</si>
  <si>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</si>
  <si>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</si>
  <si>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</si>
  <si>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</si>
  <si>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</si>
  <si>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</si>
  <si>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</si>
  <si>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</si>
  <si>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</si>
  <si>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</si>
  <si>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</si>
  <si>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</si>
  <si>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</si>
  <si>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</si>
  <si>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</si>
  <si>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</si>
  <si>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</si>
  <si>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</si>
  <si>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</si>
  <si>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</si>
  <si>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</si>
  <si>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</si>
  <si>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</si>
  <si>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</si>
  <si>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</si>
  <si>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</si>
  <si>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</si>
  <si>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</si>
  <si>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</si>
  <si>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</si>
  <si>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</si>
  <si>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</si>
  <si>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</si>
  <si>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</si>
  <si>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</si>
  <si>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</si>
  <si>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</si>
  <si>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</si>
  <si>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</si>
  <si>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</si>
  <si>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</si>
  <si>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</si>
  <si>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</si>
  <si>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</si>
  <si>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</si>
  <si>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</si>
  <si>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</si>
  <si>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</si>
  <si>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</si>
  <si>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</si>
  <si>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</si>
  <si>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</si>
  <si>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</si>
  <si>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</si>
  <si>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</si>
  <si>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</si>
  <si>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</si>
  <si>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</si>
  <si>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</si>
  <si>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</si>
  <si>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</si>
  <si>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</si>
  <si>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</si>
  <si>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</si>
  <si>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</si>
  <si>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</si>
  <si>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</si>
  <si>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</si>
  <si>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</si>
  <si>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</si>
  <si>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</si>
  <si>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</si>
  <si>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</si>
  <si>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</si>
  <si>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</si>
  <si>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</si>
  <si>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</si>
  <si>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</si>
  <si>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</si>
  <si>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</si>
  <si>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</si>
  <si>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</si>
  <si>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</si>
  <si>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</si>
  <si>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</si>
  <si>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</si>
  <si>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</si>
  <si>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</si>
  <si>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</si>
  <si>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</si>
  <si>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</si>
  <si>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</si>
  <si>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</si>
  <si>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</si>
  <si>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</si>
  <si>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</si>
  <si>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</si>
  <si>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</si>
  <si>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</si>
  <si>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</si>
  <si>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</si>
  <si>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</si>
  <si>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</si>
  <si>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</si>
  <si>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</si>
  <si>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</si>
  <si>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</si>
  <si>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</si>
  <si>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</si>
  <si>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</si>
  <si>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</si>
  <si>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</si>
  <si>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</si>
  <si>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</si>
  <si>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</si>
  <si>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</si>
  <si>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</si>
  <si>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</si>
  <si>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</si>
  <si>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</si>
  <si>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</si>
  <si>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</si>
  <si>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</si>
  <si>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</si>
  <si>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</si>
  <si>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</si>
  <si>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</si>
  <si>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</si>
  <si>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</si>
  <si>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</si>
  <si>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</si>
  <si>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</si>
  <si>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</si>
  <si>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</si>
  <si>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</si>
  <si>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</si>
  <si>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</si>
  <si>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</si>
  <si>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</si>
  <si>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</si>
  <si>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</si>
  <si>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</si>
  <si>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</si>
  <si>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</si>
  <si>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</si>
  <si>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</si>
  <si>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</si>
  <si>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</si>
  <si>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</si>
  <si>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</si>
  <si>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</si>
  <si>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</si>
  <si>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</si>
  <si>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</si>
  <si>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</si>
  <si>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</si>
  <si>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</si>
  <si>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</si>
  <si>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</si>
  <si>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</si>
  <si>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</si>
  <si>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</si>
  <si>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</si>
  <si>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</si>
  <si>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</si>
  <si>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</si>
  <si>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</si>
  <si>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</si>
  <si>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</si>
  <si>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</si>
  <si>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</si>
  <si>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</si>
  <si>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</si>
  <si>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</si>
  <si>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</si>
  <si>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</si>
  <si>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</si>
  <si>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</si>
  <si>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</si>
  <si>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</si>
  <si>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</si>
  <si>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</si>
  <si>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</si>
  <si>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</si>
  <si>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</si>
  <si>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</si>
  <si>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</si>
  <si>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</si>
  <si>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</si>
  <si>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</si>
  <si>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</si>
  <si>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</si>
  <si>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</si>
  <si>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</si>
  <si>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</si>
  <si>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</si>
  <si>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</si>
  <si>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</si>
  <si>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</si>
  <si>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</si>
  <si>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</si>
  <si>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</si>
  <si>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</si>
  <si>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</si>
  <si>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</si>
  <si>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</si>
  <si>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</si>
  <si>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</si>
  <si>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</si>
  <si>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</si>
  <si>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</si>
  <si>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</si>
  <si>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</si>
  <si>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</si>
  <si>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</si>
  <si>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</si>
  <si>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</si>
  <si>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</si>
  <si>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</si>
  <si>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</si>
  <si>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</si>
  <si>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</si>
  <si>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</si>
  <si>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</si>
  <si>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</si>
  <si>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</si>
  <si>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</si>
  <si>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</si>
  <si>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</si>
  <si>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</si>
  <si>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</si>
  <si>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</si>
  <si>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</si>
  <si>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</si>
  <si>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</si>
  <si>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</si>
  <si>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</si>
  <si>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</si>
  <si>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</si>
  <si>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</si>
  <si>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</si>
  <si>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</si>
  <si>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</si>
  <si>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</si>
  <si>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</si>
  <si>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</si>
  <si>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</si>
  <si>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</si>
  <si>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</si>
  <si>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</si>
  <si>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</si>
  <si>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</si>
  <si>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</si>
  <si>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</si>
  <si>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</si>
  <si>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</si>
  <si>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</si>
  <si>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</si>
  <si>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</si>
  <si>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</si>
  <si>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</si>
  <si>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</si>
  <si>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</si>
  <si>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</si>
  <si>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</si>
  <si>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</si>
  <si>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</si>
  <si>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</si>
  <si>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</si>
  <si>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</si>
  <si>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</si>
  <si>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</si>
  <si>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</si>
  <si>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</si>
  <si>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</si>
  <si>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</si>
  <si>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</si>
  <si>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</si>
  <si>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</si>
  <si>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</si>
  <si>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</si>
  <si>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</si>
  <si>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</si>
  <si>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</si>
  <si>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</si>
  <si>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</si>
  <si>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</si>
  <si>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</si>
  <si>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</si>
  <si>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</si>
  <si>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</si>
  <si>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</si>
  <si>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</si>
  <si>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</si>
  <si>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</si>
  <si>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</si>
  <si>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</si>
  <si>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</si>
  <si>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</si>
  <si>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</si>
  <si>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</si>
  <si>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</si>
  <si>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</si>
  <si>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</si>
  <si>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</si>
  <si>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</si>
  <si>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</si>
  <si>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</si>
  <si>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</si>
  <si>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</si>
  <si>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</si>
  <si>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</si>
  <si>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</si>
  <si>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</si>
  <si>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</si>
  <si>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</si>
  <si>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</si>
  <si>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</si>
  <si>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</si>
  <si>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</si>
  <si>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</si>
  <si>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</si>
  <si>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</si>
  <si>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</si>
  <si>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</si>
  <si>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</si>
  <si>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</si>
  <si>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</si>
  <si>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</si>
  <si>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</si>
  <si>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</si>
  <si>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</si>
  <si>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</si>
  <si>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</si>
  <si>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</si>
  <si>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</si>
  <si>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</si>
  <si>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</si>
  <si>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</si>
  <si>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</si>
  <si>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</si>
  <si>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</si>
  <si>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</si>
  <si>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</si>
  <si>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</si>
  <si>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</si>
  <si>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</si>
  <si>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</si>
  <si>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</si>
  <si>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</si>
  <si>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</si>
  <si>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</si>
  <si>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</si>
  <si>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</si>
  <si>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</si>
  <si>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</si>
  <si>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</si>
  <si>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</si>
  <si>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</si>
  <si>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</si>
  <si>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</si>
  <si>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</si>
  <si>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</si>
  <si>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</si>
  <si>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</si>
  <si>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</si>
  <si>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</si>
  <si>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</si>
  <si>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</si>
  <si>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</si>
  <si>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</si>
  <si>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</si>
  <si>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</si>
  <si>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</si>
  <si>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</si>
  <si>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</si>
  <si>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</si>
  <si>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</si>
  <si>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</si>
  <si>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</si>
  <si>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</si>
  <si>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</si>
  <si>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</si>
  <si>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</si>
  <si>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</si>
  <si>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</si>
  <si>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</si>
  <si>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</si>
  <si>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</si>
  <si>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</si>
  <si>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</si>
  <si>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</si>
  <si>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</si>
  <si>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</si>
  <si>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</si>
  <si>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</si>
  <si>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</si>
  <si>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</si>
  <si>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</si>
  <si>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</si>
  <si>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</si>
  <si>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</si>
  <si>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</si>
  <si>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</si>
  <si>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</si>
  <si>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</si>
  <si>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</si>
  <si>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</si>
  <si>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</si>
  <si>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</si>
  <si>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</si>
  <si>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</si>
  <si>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</si>
  <si>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</si>
  <si>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</si>
  <si>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</si>
  <si>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</si>
  <si>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</si>
  <si>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</si>
  <si>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</si>
  <si>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</si>
  <si>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</si>
  <si>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</si>
  <si>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</si>
  <si>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</si>
  <si>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</si>
  <si>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</si>
  <si>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</si>
  <si>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</si>
  <si>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</si>
  <si>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</si>
  <si>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</si>
  <si>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</si>
  <si>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</si>
  <si>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</si>
  <si>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</si>
  <si>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</si>
  <si>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</si>
  <si>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</si>
  <si>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</si>
  <si>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</si>
  <si>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</si>
  <si>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</si>
  <si>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</si>
  <si>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</si>
  <si>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</si>
  <si>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</si>
  <si>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</si>
  <si>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</si>
  <si>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</si>
  <si>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</si>
  <si>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</si>
  <si>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</si>
  <si>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</si>
  <si>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</si>
  <si>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</si>
  <si>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</si>
  <si>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</si>
  <si>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</si>
  <si>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</si>
  <si>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</si>
  <si>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</si>
  <si>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</si>
  <si>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</si>
  <si>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</si>
  <si>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</si>
  <si>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</si>
  <si>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</si>
  <si>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</si>
  <si>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</si>
  <si>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</si>
  <si>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</si>
  <si>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</si>
  <si>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</si>
  <si>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</si>
  <si>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</si>
  <si>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</si>
  <si>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</si>
  <si>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</si>
  <si>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</si>
  <si>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</si>
  <si>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</si>
  <si>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</si>
  <si>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</si>
  <si>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</si>
  <si>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</si>
  <si>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</si>
  <si>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</si>
  <si>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</si>
  <si>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</si>
  <si>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</si>
  <si>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</si>
  <si>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</si>
  <si>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</si>
  <si>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</si>
  <si>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</si>
  <si>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</si>
  <si>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</si>
  <si>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</si>
  <si>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</si>
  <si>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</si>
  <si>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</si>
  <si>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</si>
  <si>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</si>
  <si>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</si>
  <si>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</si>
  <si>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</si>
  <si>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</si>
  <si>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</si>
  <si>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</si>
  <si>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</si>
  <si>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</si>
  <si>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</si>
  <si>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</si>
  <si>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</si>
  <si>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</si>
  <si>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</si>
  <si>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</si>
  <si>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</si>
  <si>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</si>
  <si>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</si>
  <si>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</si>
  <si>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</si>
  <si>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</si>
  <si>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</si>
  <si>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</si>
  <si>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</si>
  <si>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</si>
  <si>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</si>
  <si>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</si>
  <si>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</si>
  <si>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</si>
  <si>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</si>
  <si>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</si>
  <si>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</si>
  <si>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</si>
  <si>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</si>
  <si>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</si>
  <si>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</si>
  <si>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</si>
  <si>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</si>
  <si>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</si>
  <si>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</si>
  <si>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</si>
  <si>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</si>
  <si>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</si>
  <si>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</si>
  <si>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</si>
  <si>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</si>
  <si>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</si>
  <si>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</si>
  <si>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</si>
  <si>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</si>
  <si>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</si>
  <si>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</si>
  <si>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</si>
  <si>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</si>
  <si>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</si>
  <si>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</si>
  <si>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</si>
  <si>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</si>
  <si>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</si>
  <si>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</si>
  <si>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</si>
  <si>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</si>
  <si>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</si>
  <si>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</si>
  <si>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</si>
  <si>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</si>
  <si>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</si>
  <si>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</si>
  <si>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</si>
  <si>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</si>
  <si>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</si>
  <si>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</si>
  <si>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</si>
  <si>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</si>
  <si>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</si>
  <si>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</si>
  <si>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</si>
  <si>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</si>
  <si>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</si>
  <si>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</si>
  <si>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</si>
  <si>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</si>
  <si>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</si>
  <si>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</si>
  <si>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</si>
  <si>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</si>
  <si>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</si>
  <si>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</si>
  <si>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</si>
  <si>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</si>
  <si>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</si>
  <si>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</si>
  <si>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</si>
  <si>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</si>
  <si>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</si>
  <si>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</si>
  <si>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</si>
  <si>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</si>
  <si>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</si>
  <si>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</si>
  <si>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</si>
  <si>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</si>
  <si>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</si>
  <si>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</si>
  <si>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</si>
  <si>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</si>
  <si>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</si>
  <si>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</si>
  <si>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</si>
  <si>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</si>
  <si>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</si>
  <si>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</si>
  <si>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</si>
  <si>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</si>
  <si>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</si>
  <si>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</si>
  <si>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</si>
  <si>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</si>
  <si>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</si>
  <si>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</si>
  <si>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</si>
  <si>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</si>
  <si>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</si>
  <si>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</si>
  <si>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</si>
  <si>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</si>
  <si>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</si>
  <si>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</si>
  <si>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</si>
  <si>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</si>
  <si>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</si>
  <si>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</si>
  <si>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</si>
  <si>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</si>
  <si>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</si>
  <si>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</si>
  <si>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</si>
  <si>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</si>
  <si>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</si>
  <si>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</si>
  <si>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</si>
  <si>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</si>
  <si>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</si>
  <si>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</si>
  <si>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</si>
  <si>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</si>
  <si>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</si>
  <si>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</si>
  <si>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</si>
  <si>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</si>
  <si>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</si>
  <si>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</si>
  <si>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</si>
  <si>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</si>
  <si>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</si>
  <si>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</si>
  <si>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</si>
  <si>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</si>
  <si>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</si>
  <si>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</si>
  <si>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</si>
  <si>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</si>
  <si>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</si>
  <si>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</si>
  <si>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</si>
  <si>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</si>
  <si>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</si>
  <si>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</si>
  <si>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</si>
  <si>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</si>
  <si>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</si>
  <si>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</si>
  <si>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</si>
  <si>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</si>
  <si>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</si>
  <si>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</si>
  <si>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</si>
  <si>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</si>
  <si>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</si>
  <si>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</si>
  <si>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</si>
  <si>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</si>
  <si>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</si>
  <si>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</si>
  <si>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</si>
  <si>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</si>
  <si>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</si>
  <si>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</si>
  <si>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</si>
  <si>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</si>
  <si>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</si>
  <si>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</si>
  <si>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</si>
  <si>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</si>
  <si>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</si>
  <si>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</si>
  <si>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</si>
  <si>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</si>
  <si>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</si>
  <si>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</si>
  <si>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</si>
  <si>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</si>
  <si>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</si>
  <si>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</si>
  <si>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</si>
  <si>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</si>
  <si>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</si>
  <si>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</si>
  <si>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</si>
  <si>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</si>
  <si>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</si>
  <si>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</si>
  <si>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</si>
  <si>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</si>
  <si>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</si>
  <si>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</si>
  <si>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</si>
  <si>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</si>
  <si>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</si>
  <si>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</si>
  <si>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</si>
  <si>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</si>
  <si>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</si>
  <si>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</si>
  <si>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</si>
  <si>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</si>
  <si>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</si>
  <si>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</si>
  <si>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</si>
  <si>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</si>
  <si>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</si>
  <si>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</si>
  <si>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</si>
  <si>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</si>
  <si>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</si>
  <si>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</si>
  <si>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</si>
  <si>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</si>
  <si>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</si>
  <si>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</si>
  <si>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</si>
  <si>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</si>
  <si>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</si>
  <si>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</si>
  <si>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</si>
  <si>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</si>
  <si>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</si>
  <si>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</si>
  <si>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</si>
  <si>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</si>
  <si>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</si>
  <si>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</si>
  <si>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</si>
  <si>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</si>
  <si>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</si>
  <si>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</si>
  <si>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</si>
  <si>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</si>
  <si>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</si>
  <si>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</si>
  <si>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</si>
  <si>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</si>
  <si>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</si>
  <si>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</si>
  <si>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</si>
  <si>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</si>
  <si>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</si>
  <si>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</si>
  <si>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</si>
  <si>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</si>
  <si>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</si>
  <si>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</si>
  <si>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</si>
  <si>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</si>
  <si>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</si>
  <si>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</si>
  <si>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</si>
  <si>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</si>
  <si>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</si>
  <si>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</si>
  <si>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</si>
  <si>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</si>
  <si>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</si>
  <si>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</si>
  <si>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</si>
  <si>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</si>
  <si>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</si>
  <si>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</si>
  <si>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</si>
  <si>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</si>
  <si>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</si>
  <si>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</si>
  <si>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</si>
  <si>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</si>
  <si>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</si>
  <si>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</si>
  <si>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</si>
  <si>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</si>
  <si>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</si>
  <si>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</si>
  <si>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</si>
  <si>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</si>
  <si>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</si>
  <si>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</si>
  <si>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</si>
  <si>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</si>
  <si>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</si>
  <si>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</si>
  <si>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</si>
  <si>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</si>
  <si>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</si>
  <si>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</si>
  <si>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</si>
  <si>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</si>
  <si>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</si>
  <si>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</si>
  <si>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</si>
  <si>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</si>
  <si>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</si>
  <si>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</si>
  <si>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</si>
  <si>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</si>
  <si>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</si>
  <si>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</si>
  <si>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</si>
  <si>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</si>
  <si>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</si>
  <si>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</si>
  <si>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</si>
  <si>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</si>
  <si>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</si>
  <si>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</si>
  <si>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</si>
  <si>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</si>
  <si>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</si>
  <si>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</si>
  <si>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</si>
  <si>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</si>
  <si>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</si>
  <si>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</si>
  <si>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</si>
  <si>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</si>
  <si>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</si>
  <si>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</si>
  <si>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</si>
  <si>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</si>
  <si>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</si>
  <si>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</si>
  <si>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</si>
  <si>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</si>
  <si>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</si>
  <si>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</si>
  <si>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</si>
  <si>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</si>
  <si>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</si>
  <si>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</si>
  <si>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</si>
  <si>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</si>
  <si>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</si>
  <si>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</si>
  <si>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</si>
  <si>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</si>
  <si>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</si>
  <si>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</si>
  <si>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</si>
  <si>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</si>
  <si>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</si>
  <si>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</si>
  <si>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</si>
  <si>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</si>
  <si>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</si>
  <si>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</si>
  <si>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</si>
  <si>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</si>
  <si>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</si>
  <si>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</si>
  <si>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</si>
  <si>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</si>
  <si>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</si>
  <si>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</si>
  <si>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</si>
  <si>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</si>
  <si>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</si>
  <si>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</si>
  <si>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</si>
  <si>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</si>
  <si>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</si>
  <si>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</si>
  <si>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</si>
  <si>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</si>
  <si>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</si>
  <si>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</si>
  <si>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</si>
  <si>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</si>
  <si>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</si>
  <si>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</si>
  <si>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</si>
  <si>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</si>
  <si>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</si>
  <si>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</si>
  <si>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</si>
  <si>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</si>
  <si>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</si>
  <si>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</si>
  <si>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</si>
  <si>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</si>
  <si>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</si>
  <si>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</si>
  <si>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</si>
  <si>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</si>
  <si>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</si>
  <si>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</si>
  <si>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</si>
  <si>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</si>
  <si>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</si>
  <si>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</si>
  <si>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</si>
  <si>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</si>
  <si>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</si>
  <si>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</si>
  <si>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</si>
  <si>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</si>
  <si>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</si>
  <si>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</si>
  <si>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</si>
  <si>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</si>
  <si>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</si>
  <si>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</si>
  <si>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</si>
  <si>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</si>
  <si>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</si>
  <si>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</si>
  <si>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</si>
  <si>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</si>
  <si>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</si>
  <si>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</si>
  <si>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</si>
  <si>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</si>
  <si>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</si>
  <si>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</si>
  <si>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</si>
  <si>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</si>
  <si>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</si>
  <si>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</si>
  <si>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</si>
  <si>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</si>
  <si>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</si>
  <si>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</si>
  <si>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</si>
  <si>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</si>
  <si>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</si>
  <si>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</si>
  <si>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</si>
  <si>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</si>
  <si>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</si>
  <si>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</si>
  <si>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</si>
  <si>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</si>
  <si>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</si>
  <si>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</si>
  <si>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</si>
  <si>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</si>
  <si>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</si>
  <si>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</si>
  <si>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</si>
  <si>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</si>
  <si>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</si>
  <si>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</si>
  <si>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</si>
  <si>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</si>
  <si>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</si>
  <si>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</si>
  <si>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</si>
  <si>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</si>
  <si>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</si>
  <si>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</si>
  <si>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</si>
  <si>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</si>
  <si>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</si>
  <si>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</si>
  <si>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</si>
  <si>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</si>
  <si>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</si>
  <si>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</si>
  <si>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</si>
  <si>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</si>
  <si>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</si>
  <si>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</si>
  <si>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</si>
  <si>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</si>
  <si>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</si>
  <si>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</si>
  <si>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</si>
  <si>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</si>
  <si>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</si>
  <si>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</si>
  <si>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</si>
  <si>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</si>
  <si>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</si>
  <si>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</si>
  <si>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</si>
  <si>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</si>
  <si>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</si>
  <si>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</si>
  <si>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</si>
  <si>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</si>
  <si>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</si>
  <si>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</si>
  <si>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</si>
  <si>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</si>
  <si>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</si>
  <si>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</si>
  <si>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</si>
  <si>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</si>
  <si>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</si>
  <si>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</si>
  <si>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</si>
  <si>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</si>
  <si>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</si>
  <si>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</si>
  <si>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</si>
  <si>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</si>
  <si>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</si>
  <si>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</si>
  <si>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</si>
  <si>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</si>
  <si>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</si>
  <si>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</si>
  <si>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</si>
  <si>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</si>
  <si>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</si>
  <si>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</si>
  <si>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</si>
  <si>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</si>
  <si>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</si>
  <si>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</si>
  <si>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</si>
  <si>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</si>
  <si>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</si>
  <si>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</si>
  <si>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</si>
  <si>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</si>
  <si>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</si>
  <si>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</si>
  <si>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</si>
  <si>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</si>
  <si>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</si>
  <si>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</si>
  <si>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</si>
  <si>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</si>
  <si>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</si>
  <si>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</si>
  <si>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</si>
  <si>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</si>
  <si>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</si>
  <si>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</si>
  <si>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</si>
  <si>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</si>
  <si>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</si>
  <si>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</si>
  <si>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</si>
  <si>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</si>
  <si>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</si>
  <si>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</si>
  <si>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</si>
  <si>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</si>
  <si>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</si>
  <si>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</si>
  <si>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</si>
  <si>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</si>
  <si>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</si>
  <si>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</si>
  <si>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</si>
  <si>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</si>
  <si>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</si>
  <si>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</si>
  <si>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</si>
  <si>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</si>
  <si>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</si>
  <si>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</si>
  <si>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</si>
  <si>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</si>
  <si>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</si>
  <si>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</si>
  <si>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</si>
  <si>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</si>
  <si>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</si>
  <si>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</si>
  <si>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Isabellenhütte Heusler GmbH &amp;. Co. KG</t>
  </si>
  <si>
    <t>18401</t>
  </si>
  <si>
    <t>ISA DE</t>
  </si>
  <si>
    <t>Eibacher Weg 3-5, 35683 Dillenburg</t>
  </si>
  <si>
    <t>Frank Schunder</t>
  </si>
  <si>
    <t>frank.schunder@isabellenhuette.de</t>
  </si>
  <si>
    <t>004927719348205</t>
  </si>
  <si>
    <t>Hermann-Josef Schmidt</t>
  </si>
  <si>
    <t>Doctor</t>
  </si>
  <si>
    <t>hermann-josef.schmidt@isabellenhuette.de</t>
  </si>
  <si>
    <t>00492771934204</t>
  </si>
  <si>
    <t>IMDS data show that 3TG is not present</t>
  </si>
  <si>
    <t>Components and Measurement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</si>
</sst>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schunder@isabellenhuette.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mann-josef.schmidt@isabellenhuette.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8"/>
      <c r="B2" s="5" t="s">
        <v>847</v>
      </c>
      <c r="C2" s="3"/>
      <c r="D2" s="175"/>
      <c r="E2" s="3"/>
      <c r="F2" s="3"/>
      <c r="G2" s="25"/>
    </row>
    <row r="3" spans="1:7">
      <c r="A3" s="288"/>
      <c r="B3" s="3" t="s">
        <v>839</v>
      </c>
      <c r="C3" s="5"/>
      <c r="D3" s="176"/>
      <c r="E3" s="3"/>
      <c r="F3" s="5"/>
      <c r="G3" s="25"/>
    </row>
    <row r="4" spans="1:7" ht="15.75">
      <c r="A4" s="288"/>
      <c r="B4" s="30" t="s">
        <v>849</v>
      </c>
      <c r="C4" s="6"/>
      <c r="D4" s="177"/>
      <c r="E4" s="3"/>
      <c r="F4" s="6"/>
      <c r="G4" s="25"/>
    </row>
    <row r="5" spans="1:7">
      <c r="A5" s="288"/>
      <c r="B5" s="29" t="s">
        <v>1040</v>
      </c>
      <c r="C5" s="4"/>
      <c r="D5" s="178"/>
      <c r="E5" s="3"/>
      <c r="F5" s="4"/>
      <c r="G5" s="25"/>
    </row>
    <row r="6" spans="1:7">
      <c r="A6" s="288"/>
      <c r="B6" s="3"/>
      <c r="C6" s="3"/>
      <c r="D6" s="175"/>
      <c r="E6" s="3"/>
      <c r="F6" s="3"/>
      <c r="G6" s="25"/>
    </row>
    <row r="7" spans="1:7">
      <c r="A7" s="288"/>
      <c r="B7" s="3"/>
      <c r="C7" s="3"/>
      <c r="D7" s="175"/>
      <c r="E7" s="3"/>
      <c r="F7" s="3"/>
      <c r="G7" s="25"/>
    </row>
    <row r="8" spans="1:7">
      <c r="A8" s="288"/>
      <c r="B8" s="3"/>
      <c r="C8" s="3"/>
      <c r="D8" s="175"/>
      <c r="E8" s="3"/>
      <c r="F8" s="3"/>
      <c r="G8" s="25"/>
    </row>
    <row r="9" spans="1:7">
      <c r="A9" s="288"/>
      <c r="B9" s="291" t="s">
        <v>850</v>
      </c>
      <c r="C9" s="291"/>
      <c r="D9" s="291"/>
      <c r="E9" s="291"/>
      <c r="F9" s="291"/>
      <c r="G9" s="25"/>
    </row>
    <row r="10" spans="1:7" ht="27" customHeight="1">
      <c r="A10" s="288"/>
      <c r="B10" s="292" t="s">
        <v>438</v>
      </c>
      <c r="C10" s="292"/>
      <c r="D10" s="292"/>
      <c r="E10" s="292"/>
      <c r="F10" s="292"/>
      <c r="G10" s="25"/>
    </row>
    <row r="11" spans="1:7" ht="27" customHeight="1">
      <c r="A11" s="288"/>
      <c r="B11" s="293"/>
      <c r="C11" s="293"/>
      <c r="D11" s="293"/>
      <c r="E11" s="293"/>
      <c r="F11" s="293"/>
      <c r="G11" s="25"/>
    </row>
    <row r="12" spans="1:7">
      <c r="A12" s="288"/>
      <c r="B12" s="31" t="s">
        <v>848</v>
      </c>
      <c r="C12" s="32" t="s">
        <v>851</v>
      </c>
      <c r="D12" s="179" t="s">
        <v>852</v>
      </c>
      <c r="E12" s="32" t="s">
        <v>612</v>
      </c>
      <c r="F12" s="32" t="s">
        <v>613</v>
      </c>
      <c r="G12" s="25"/>
    </row>
    <row r="13" spans="1:7" ht="33.75">
      <c r="A13" s="288"/>
      <c r="B13" s="2">
        <v>1</v>
      </c>
      <c r="C13" s="27" t="s">
        <v>1088</v>
      </c>
      <c r="D13" s="28" t="s">
        <v>876</v>
      </c>
      <c r="E13" s="163" t="s">
        <v>853</v>
      </c>
      <c r="F13" s="163"/>
      <c r="G13" s="25"/>
    </row>
    <row r="14" spans="1:7" ht="33.75">
      <c r="A14" s="288"/>
      <c r="B14" s="2">
        <v>2</v>
      </c>
      <c r="C14" s="27" t="s">
        <v>1088</v>
      </c>
      <c r="D14" s="28" t="s">
        <v>1025</v>
      </c>
      <c r="E14" s="163" t="s">
        <v>530</v>
      </c>
      <c r="F14" s="163" t="s">
        <v>531</v>
      </c>
      <c r="G14" s="25"/>
    </row>
    <row r="15" spans="1:7" ht="89.1" customHeight="1">
      <c r="A15" s="288"/>
      <c r="B15" s="294">
        <v>2.0099999999999998</v>
      </c>
      <c r="C15" s="285" t="s">
        <v>1088</v>
      </c>
      <c r="D15" s="297" t="s">
        <v>2263</v>
      </c>
      <c r="E15" s="164" t="s">
        <v>614</v>
      </c>
      <c r="F15" s="164" t="s">
        <v>617</v>
      </c>
      <c r="G15" s="25"/>
    </row>
    <row r="16" spans="1:7" ht="99" customHeight="1">
      <c r="A16" s="288"/>
      <c r="B16" s="295"/>
      <c r="C16" s="286"/>
      <c r="D16" s="298"/>
      <c r="E16" s="165"/>
      <c r="F16" s="165" t="s">
        <v>615</v>
      </c>
      <c r="G16" s="25"/>
    </row>
    <row r="17" spans="1:7" ht="63" customHeight="1">
      <c r="A17" s="288"/>
      <c r="B17" s="296"/>
      <c r="C17" s="287"/>
      <c r="D17" s="299"/>
      <c r="E17" s="27"/>
      <c r="F17" s="27" t="s">
        <v>616</v>
      </c>
      <c r="G17" s="25"/>
    </row>
    <row r="18" spans="1:7" ht="117" customHeight="1">
      <c r="A18" s="288"/>
      <c r="B18" s="294">
        <v>2.02</v>
      </c>
      <c r="C18" s="285" t="s">
        <v>1088</v>
      </c>
      <c r="D18" s="297" t="s">
        <v>2264</v>
      </c>
      <c r="E18" s="164" t="s">
        <v>439</v>
      </c>
      <c r="F18" s="164" t="s">
        <v>525</v>
      </c>
      <c r="G18" s="25"/>
    </row>
    <row r="19" spans="1:7" ht="71.099999999999994" customHeight="1">
      <c r="A19" s="288"/>
      <c r="B19" s="295"/>
      <c r="C19" s="286"/>
      <c r="D19" s="298"/>
      <c r="E19" s="165" t="s">
        <v>529</v>
      </c>
      <c r="F19" s="165" t="s">
        <v>440</v>
      </c>
      <c r="G19" s="25"/>
    </row>
    <row r="20" spans="1:7" ht="90.75" customHeight="1">
      <c r="A20" s="288"/>
      <c r="B20" s="295"/>
      <c r="C20" s="286"/>
      <c r="D20" s="298"/>
      <c r="E20" s="165"/>
      <c r="F20" s="165" t="s">
        <v>619</v>
      </c>
      <c r="G20" s="25"/>
    </row>
    <row r="21" spans="1:7" ht="74.25" customHeight="1">
      <c r="A21" s="288"/>
      <c r="B21" s="296"/>
      <c r="C21" s="287"/>
      <c r="D21" s="299"/>
      <c r="E21" s="27"/>
      <c r="F21" s="27" t="s">
        <v>618</v>
      </c>
      <c r="G21" s="25"/>
    </row>
    <row r="22" spans="1:7" ht="90" customHeight="1">
      <c r="A22" s="288"/>
      <c r="B22" s="303">
        <v>2.0299999999999998</v>
      </c>
      <c r="C22" s="303" t="s">
        <v>822</v>
      </c>
      <c r="D22" s="306" t="s">
        <v>2265</v>
      </c>
      <c r="E22" s="285" t="s">
        <v>437</v>
      </c>
      <c r="F22" s="164" t="s">
        <v>460</v>
      </c>
      <c r="G22" s="25"/>
    </row>
    <row r="23" spans="1:7" ht="109.5" customHeight="1">
      <c r="A23" s="288"/>
      <c r="B23" s="304"/>
      <c r="C23" s="304"/>
      <c r="D23" s="307"/>
      <c r="E23" s="286"/>
      <c r="F23" s="165" t="s">
        <v>823</v>
      </c>
      <c r="G23" s="25"/>
    </row>
    <row r="24" spans="1:7" ht="74.25" customHeight="1">
      <c r="A24" s="288"/>
      <c r="B24" s="305"/>
      <c r="C24" s="305"/>
      <c r="D24" s="308"/>
      <c r="E24" s="287"/>
      <c r="F24" s="27" t="s">
        <v>436</v>
      </c>
      <c r="G24" s="25"/>
    </row>
    <row r="25" spans="1:7" ht="72" customHeight="1">
      <c r="A25" s="288"/>
      <c r="B25" s="2" t="s">
        <v>458</v>
      </c>
      <c r="C25" s="27" t="s">
        <v>459</v>
      </c>
      <c r="D25" s="28" t="s">
        <v>2266</v>
      </c>
      <c r="E25" s="27" t="s">
        <v>2261</v>
      </c>
      <c r="F25" s="27" t="s">
        <v>461</v>
      </c>
      <c r="G25" s="25"/>
    </row>
    <row r="26" spans="1:7" ht="98.1" customHeight="1">
      <c r="A26" s="288"/>
      <c r="B26" s="300">
        <v>3</v>
      </c>
      <c r="C26" s="294" t="s">
        <v>70</v>
      </c>
      <c r="D26" s="297" t="s">
        <v>2267</v>
      </c>
      <c r="E26" s="285" t="s">
        <v>0</v>
      </c>
      <c r="F26" s="164" t="s">
        <v>64</v>
      </c>
      <c r="G26" s="25"/>
    </row>
    <row r="27" spans="1:7" ht="90" customHeight="1">
      <c r="A27" s="288"/>
      <c r="B27" s="301"/>
      <c r="C27" s="295"/>
      <c r="D27" s="298"/>
      <c r="E27" s="286"/>
      <c r="F27" s="165" t="s">
        <v>59</v>
      </c>
      <c r="G27" s="25"/>
    </row>
    <row r="28" spans="1:7" ht="19.350000000000001" customHeight="1">
      <c r="A28" s="288"/>
      <c r="B28" s="301"/>
      <c r="C28" s="295"/>
      <c r="D28" s="298"/>
      <c r="E28" s="286"/>
      <c r="F28" s="165" t="s">
        <v>60</v>
      </c>
      <c r="G28" s="25"/>
    </row>
    <row r="29" spans="1:7" ht="74.650000000000006" customHeight="1">
      <c r="A29" s="288"/>
      <c r="B29" s="301"/>
      <c r="C29" s="295"/>
      <c r="D29" s="298"/>
      <c r="E29" s="286"/>
      <c r="F29" s="165" t="s">
        <v>61</v>
      </c>
      <c r="G29" s="25"/>
    </row>
    <row r="30" spans="1:7" ht="62.65" customHeight="1">
      <c r="A30" s="288"/>
      <c r="B30" s="301"/>
      <c r="C30" s="295"/>
      <c r="D30" s="298"/>
      <c r="E30" s="286"/>
      <c r="F30" s="165" t="s">
        <v>62</v>
      </c>
      <c r="G30" s="25"/>
    </row>
    <row r="31" spans="1:7" ht="81" customHeight="1">
      <c r="A31" s="288"/>
      <c r="B31" s="301"/>
      <c r="C31" s="295"/>
      <c r="D31" s="298"/>
      <c r="E31" s="286"/>
      <c r="F31" s="165" t="s">
        <v>63</v>
      </c>
      <c r="G31" s="25"/>
    </row>
    <row r="32" spans="1:7" ht="48.75" customHeight="1">
      <c r="A32" s="288"/>
      <c r="B32" s="301"/>
      <c r="C32" s="295"/>
      <c r="D32" s="298"/>
      <c r="E32" s="286"/>
      <c r="F32" s="165" t="s">
        <v>66</v>
      </c>
      <c r="G32" s="25"/>
    </row>
    <row r="33" spans="1:7" ht="98.65" customHeight="1">
      <c r="A33" s="288"/>
      <c r="B33" s="301"/>
      <c r="C33" s="295"/>
      <c r="D33" s="298"/>
      <c r="E33" s="286"/>
      <c r="F33" s="165" t="s">
        <v>65</v>
      </c>
      <c r="G33" s="25"/>
    </row>
    <row r="34" spans="1:7" ht="89.1" customHeight="1">
      <c r="A34" s="288"/>
      <c r="B34" s="301"/>
      <c r="C34" s="295"/>
      <c r="D34" s="298"/>
      <c r="E34" s="286"/>
      <c r="F34" s="165" t="s">
        <v>67</v>
      </c>
      <c r="G34" s="25"/>
    </row>
    <row r="35" spans="1:7" ht="29.1" customHeight="1">
      <c r="A35" s="288"/>
      <c r="B35" s="301"/>
      <c r="C35" s="295"/>
      <c r="D35" s="298"/>
      <c r="E35" s="286"/>
      <c r="F35" s="165" t="s">
        <v>68</v>
      </c>
      <c r="G35" s="25"/>
    </row>
    <row r="36" spans="1:7" ht="126.75">
      <c r="A36" s="288"/>
      <c r="B36" s="302"/>
      <c r="C36" s="296"/>
      <c r="D36" s="299"/>
      <c r="E36" s="287"/>
      <c r="F36" s="166" t="s">
        <v>69</v>
      </c>
      <c r="G36" s="25"/>
    </row>
    <row r="37" spans="1:7" ht="112.5">
      <c r="A37" s="288"/>
      <c r="B37" s="141">
        <v>3.01</v>
      </c>
      <c r="C37" s="142" t="s">
        <v>70</v>
      </c>
      <c r="D37" s="28" t="s">
        <v>2268</v>
      </c>
      <c r="E37" s="167" t="s">
        <v>1328</v>
      </c>
      <c r="F37" s="168" t="s">
        <v>1434</v>
      </c>
      <c r="G37" s="25"/>
    </row>
    <row r="38" spans="1:7" ht="101.25">
      <c r="A38" s="288"/>
      <c r="B38" s="141">
        <v>3.02</v>
      </c>
      <c r="C38" s="142" t="s">
        <v>1361</v>
      </c>
      <c r="D38" s="28" t="s">
        <v>2269</v>
      </c>
      <c r="E38" s="167" t="s">
        <v>1376</v>
      </c>
      <c r="F38" s="168" t="s">
        <v>1435</v>
      </c>
      <c r="G38" s="25"/>
    </row>
    <row r="39" spans="1:7" ht="101.25">
      <c r="A39" s="288"/>
      <c r="B39" s="150">
        <v>4</v>
      </c>
      <c r="C39" s="149" t="s">
        <v>1531</v>
      </c>
      <c r="D39" s="28" t="s">
        <v>2270</v>
      </c>
      <c r="E39" s="27" t="s">
        <v>2213</v>
      </c>
      <c r="F39" s="27" t="s">
        <v>1532</v>
      </c>
      <c r="G39" s="25"/>
    </row>
    <row r="40" spans="1:7" ht="56.25">
      <c r="A40" s="288"/>
      <c r="B40" s="141">
        <v>4.01</v>
      </c>
      <c r="C40" s="149" t="s">
        <v>1531</v>
      </c>
      <c r="D40" s="28" t="s">
        <v>2272</v>
      </c>
      <c r="E40" s="27" t="s">
        <v>2227</v>
      </c>
      <c r="F40" s="27" t="s">
        <v>2231</v>
      </c>
      <c r="G40" s="25"/>
    </row>
    <row r="41" spans="1:7" ht="56.25">
      <c r="A41" s="288"/>
      <c r="B41" s="141" t="s">
        <v>2259</v>
      </c>
      <c r="C41" s="149" t="s">
        <v>1531</v>
      </c>
      <c r="D41" s="28" t="s">
        <v>2271</v>
      </c>
      <c r="E41" s="27" t="s">
        <v>2262</v>
      </c>
      <c r="F41" s="27" t="s">
        <v>2260</v>
      </c>
      <c r="G41" s="25"/>
    </row>
    <row r="42" spans="1:7" ht="56.25">
      <c r="A42" s="288"/>
      <c r="B42" s="141" t="s">
        <v>2295</v>
      </c>
      <c r="C42" s="149" t="s">
        <v>1531</v>
      </c>
      <c r="D42" s="28" t="s">
        <v>2302</v>
      </c>
      <c r="E42" s="27" t="s">
        <v>2261</v>
      </c>
      <c r="F42" s="27" t="s">
        <v>2296</v>
      </c>
      <c r="G42" s="25"/>
    </row>
    <row r="43" spans="1:7" ht="123.75">
      <c r="A43" s="288"/>
      <c r="B43" s="160">
        <v>4.0999999999999996</v>
      </c>
      <c r="C43" s="149" t="s">
        <v>2301</v>
      </c>
      <c r="D43" s="161">
        <v>42867</v>
      </c>
      <c r="E43" s="169" t="s">
        <v>2304</v>
      </c>
      <c r="F43" s="27" t="s">
        <v>2303</v>
      </c>
      <c r="G43" s="25"/>
    </row>
    <row r="44" spans="1:7" ht="78.75">
      <c r="A44" s="288"/>
      <c r="B44" s="160">
        <v>4.2</v>
      </c>
      <c r="C44" s="149" t="s">
        <v>2301</v>
      </c>
      <c r="D44" s="161">
        <v>42704</v>
      </c>
      <c r="E44" s="169" t="s">
        <v>2503</v>
      </c>
      <c r="F44" s="27" t="s">
        <v>2478</v>
      </c>
      <c r="G44" s="25"/>
    </row>
    <row r="45" spans="1:7" ht="157.5">
      <c r="A45" s="288"/>
      <c r="B45" s="203">
        <v>5</v>
      </c>
      <c r="C45" s="149" t="s">
        <v>2301</v>
      </c>
      <c r="D45" s="161">
        <v>42867</v>
      </c>
      <c r="E45" s="169" t="s">
        <v>12784</v>
      </c>
      <c r="F45" s="27" t="s">
        <v>12506</v>
      </c>
      <c r="G45" s="25"/>
    </row>
    <row r="46" spans="1:7" ht="45">
      <c r="A46" s="288"/>
      <c r="B46" s="160">
        <v>5.01</v>
      </c>
      <c r="C46" s="149" t="s">
        <v>2301</v>
      </c>
      <c r="D46" s="161">
        <v>42907</v>
      </c>
      <c r="E46" s="169" t="s">
        <v>15650</v>
      </c>
      <c r="F46" s="27" t="s">
        <v>12506</v>
      </c>
      <c r="G46" s="25"/>
    </row>
    <row r="47" spans="1:7" ht="67.5">
      <c r="A47" s="288"/>
      <c r="B47" s="160">
        <v>5.0999999999999996</v>
      </c>
      <c r="C47" s="149" t="s">
        <v>2301</v>
      </c>
      <c r="D47" s="161">
        <v>43070</v>
      </c>
      <c r="E47" s="169" t="s">
        <v>12994</v>
      </c>
      <c r="F47" s="27" t="s">
        <v>12995</v>
      </c>
      <c r="G47" s="25"/>
    </row>
    <row r="48" spans="1:7" ht="56.25">
      <c r="A48" s="288"/>
      <c r="B48" s="160">
        <v>5.1100000000000003</v>
      </c>
      <c r="C48" s="149" t="s">
        <v>13232</v>
      </c>
      <c r="D48" s="161">
        <v>43217</v>
      </c>
      <c r="E48" s="169" t="s">
        <v>13358</v>
      </c>
      <c r="F48" s="27" t="s">
        <v>13266</v>
      </c>
      <c r="G48" s="25"/>
    </row>
    <row r="49" spans="1:7" ht="56.25">
      <c r="A49" s="288"/>
      <c r="B49" s="160">
        <v>5.12</v>
      </c>
      <c r="C49" s="149" t="s">
        <v>13232</v>
      </c>
      <c r="D49" s="161">
        <v>43581</v>
      </c>
      <c r="E49" s="169" t="s">
        <v>13358</v>
      </c>
      <c r="F49" s="27" t="s">
        <v>13920</v>
      </c>
      <c r="G49" s="25"/>
    </row>
    <row r="50" spans="1:7" ht="78.75">
      <c r="A50" s="288"/>
      <c r="B50" s="203">
        <v>6</v>
      </c>
      <c r="C50" s="149" t="s">
        <v>13232</v>
      </c>
      <c r="D50" s="161">
        <v>43964</v>
      </c>
      <c r="E50" s="169" t="s">
        <v>14138</v>
      </c>
      <c r="F50" s="27" t="s">
        <v>13925</v>
      </c>
      <c r="G50" s="25"/>
    </row>
    <row r="51" spans="1:7" ht="45">
      <c r="A51" s="288"/>
      <c r="B51" s="160">
        <v>6.01</v>
      </c>
      <c r="C51" s="149" t="s">
        <v>13232</v>
      </c>
      <c r="D51" s="161">
        <v>43970</v>
      </c>
      <c r="E51" s="169" t="s">
        <v>15651</v>
      </c>
      <c r="F51" s="169" t="s">
        <v>13925</v>
      </c>
      <c r="G51" s="25"/>
    </row>
    <row r="52" spans="1:7" ht="45">
      <c r="A52" s="288"/>
      <c r="B52" s="160">
        <v>6.1</v>
      </c>
      <c r="C52" s="149" t="s">
        <v>13232</v>
      </c>
      <c r="D52" s="161">
        <v>44314</v>
      </c>
      <c r="E52" s="169" t="s">
        <v>15631</v>
      </c>
      <c r="F52" s="169" t="s">
        <v>15144</v>
      </c>
      <c r="G52" s="25"/>
    </row>
    <row r="53" spans="1:7" ht="45">
      <c r="A53" s="288"/>
      <c r="B53" s="160">
        <v>6.2</v>
      </c>
      <c r="C53" s="149" t="s">
        <v>13232</v>
      </c>
      <c r="D53" s="161">
        <v>44678</v>
      </c>
      <c r="E53" s="169" t="s">
        <v>15631</v>
      </c>
      <c r="F53" s="169" t="s">
        <v>15624</v>
      </c>
      <c r="G53" s="25"/>
    </row>
    <row r="54" spans="1:7" ht="45">
      <c r="A54" s="288"/>
      <c r="B54" s="160">
        <v>6.21</v>
      </c>
      <c r="C54" s="149" t="s">
        <v>13232</v>
      </c>
      <c r="D54" s="161">
        <v>44687</v>
      </c>
      <c r="E54" s="169" t="s">
        <v>15652</v>
      </c>
      <c r="F54" s="169" t="s">
        <v>15624</v>
      </c>
      <c r="G54" s="25"/>
    </row>
    <row r="55" spans="1:7" ht="45">
      <c r="A55" s="288"/>
      <c r="B55" s="160">
        <v>6.22</v>
      </c>
      <c r="C55" s="149" t="s">
        <v>13232</v>
      </c>
      <c r="D55" s="278">
        <v>44692</v>
      </c>
      <c r="E55" s="169" t="s">
        <v>15651</v>
      </c>
      <c r="F55" s="169" t="s">
        <v>15624</v>
      </c>
      <c r="G55" s="25"/>
    </row>
    <row r="56" spans="1:7" ht="13.5" thickBot="1">
      <c r="A56" s="289"/>
      <c r="B56" s="290" t="str">
        <f ca="1">OFFSET(L!$C$1,MATCH("General"&amp;"Cpy",L!$A:$A,0)-1,SL,,)</f>
        <v>© 2022 Responsible Minerals Initiative. All rights reserved.</v>
      </c>
      <c r="C56" s="290"/>
      <c r="D56" s="290"/>
      <c r="E56" s="290"/>
      <c r="F56" s="290"/>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F6E9F1A-4994-4C9F-8C56-207F459C14E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317EB1F-10F7-48F7-9752-9500C0C440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9"/>
      <c r="B1" s="310"/>
      <c r="C1" s="310"/>
      <c r="D1" s="311"/>
    </row>
    <row r="2" spans="1:5" ht="71.25" customHeight="1">
      <c r="A2" s="74"/>
      <c r="B2" s="137" t="str">
        <f ca="1">OFFSET(L!$C$1,MATCH("Definitions"&amp;ADDRESS(ROW(),COLUMN(),4),L!$A:$A,0)-1,SL,,)</f>
        <v>ITEM</v>
      </c>
      <c r="C2" s="137" t="str">
        <f ca="1">OFFSET(L!$C$1,MATCH("Definitions"&amp;ADDRESS(ROW(),COLUMN(),4),L!$A:$A,0)-1,SL,,)</f>
        <v>DEFINITION</v>
      </c>
      <c r="D2" s="313"/>
      <c r="E2" s="101"/>
    </row>
    <row r="3" spans="1:5" ht="64.150000000000006" customHeight="1">
      <c r="A3" s="74"/>
      <c r="B3" s="63" t="str">
        <f ca="1">OFFSET(L!$C$1,MATCH("Definitions"&amp;ADDRESS(ROW(),COLUMN(),4),L!$A:$A,0)-1,SL,,)</f>
        <v>3TG</v>
      </c>
      <c r="C3" s="63" t="str">
        <f ca="1">OFFSET(L!$C$1,MATCH("Definitions"&amp;ADDRESS(ROW(),COLUMN(),4),L!$A:$A,0)-1,SL,,)</f>
        <v>Tantalum, tin, tungsten, gold</v>
      </c>
      <c r="D3" s="313"/>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3"/>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3"/>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3"/>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3"/>
      <c r="E9" s="100" t="s">
        <v>1313</v>
      </c>
    </row>
    <row r="10" spans="1:5" ht="45">
      <c r="A10" s="74"/>
      <c r="B10" s="63" t="str">
        <f ca="1">OFFSET(L!$C$1,MATCH("Definitions"&amp;ADDRESS(ROW(),COLUMN(),4),L!$A:$A,0)-1,SL,,)</f>
        <v>DRC</v>
      </c>
      <c r="C10" s="63" t="str">
        <f ca="1">OFFSET(L!$C$1,MATCH("Definitions"&amp;ADDRESS(ROW(),COLUMN(),4),L!$A:$A,0)-1,SL,,)</f>
        <v>Democratic Republic of Congo</v>
      </c>
      <c r="D10" s="313"/>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3"/>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3"/>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3"/>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3"/>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3"/>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3"/>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3"/>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3"/>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3"/>
      <c r="E20" s="100"/>
    </row>
    <row r="21" spans="1:5" ht="15">
      <c r="A21" s="74"/>
      <c r="B21" s="63" t="str">
        <f ca="1">OFFSET(L!$C$1,MATCH("Definitions"&amp;ADDRESS(ROW(),COLUMN(),4),L!$A:$A,0)-1,SL,,)</f>
        <v>RBA</v>
      </c>
      <c r="C21" s="63" t="str">
        <f ca="1">OFFSET(L!$C$1,MATCH("Definitions"&amp;ADDRESS(ROW(),COLUMN(),4),L!$A:$A,0)-1,SL,,)</f>
        <v>Responsible Business Alliance (www.responsiblebusiness.org)</v>
      </c>
      <c r="D21" s="31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3"/>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3"/>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3"/>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3"/>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3"/>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3"/>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3"/>
      <c r="E31" s="100"/>
    </row>
    <row r="32" spans="1:5" ht="15">
      <c r="A32" s="74"/>
      <c r="B32" s="312" t="str">
        <f ca="1">OFFSET(L!$C$1,MATCH("General"&amp;"Cpy",L!$A:$A,0)-1,SL,,)</f>
        <v>© 2022 Responsible Minerals Initiative. All rights reserved.</v>
      </c>
      <c r="C32" s="312"/>
      <c r="D32" s="313"/>
      <c r="E32" s="100"/>
    </row>
    <row r="33" spans="1:4" ht="13.5" thickBot="1">
      <c r="A33" s="75"/>
      <c r="B33" s="153"/>
      <c r="C33" s="153"/>
      <c r="D33" s="31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8" zoomScale="80" zoomScaleNormal="80" zoomScalePageLayoutView="70" workbookViewId="0">
      <selection activeCell="Y23" sqref="Y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3"/>
      <c r="B1" s="334"/>
      <c r="C1" s="334"/>
      <c r="D1" s="334"/>
      <c r="E1" s="334"/>
      <c r="F1" s="334"/>
      <c r="G1" s="334"/>
      <c r="H1" s="334"/>
      <c r="I1" s="334"/>
      <c r="J1" s="334"/>
      <c r="K1" s="335"/>
      <c r="L1" s="100"/>
      <c r="P1" s="3"/>
      <c r="Q1" s="3"/>
      <c r="R1" s="3"/>
      <c r="S1" s="3"/>
      <c r="T1" s="3"/>
      <c r="U1" s="3"/>
      <c r="V1" s="3"/>
      <c r="W1" s="3"/>
      <c r="X1" s="3"/>
      <c r="Y1" s="3"/>
      <c r="Z1" s="3"/>
      <c r="AA1" s="3"/>
      <c r="AB1" s="3"/>
      <c r="AC1" s="3"/>
      <c r="AD1" s="3"/>
      <c r="AE1" s="3"/>
      <c r="AF1" s="3"/>
      <c r="AG1" s="3"/>
      <c r="AH1" s="3"/>
    </row>
    <row r="2" spans="1:34" ht="82.35" customHeight="1">
      <c r="A2" s="34"/>
      <c r="B2" s="136"/>
      <c r="C2" s="35"/>
      <c r="D2" s="336" t="str">
        <f ca="1">OFFSET(L!$C$1,MATCH("Declaration"&amp;ADDRESS(ROW(),COLUMN(),4),L!$A:$A,0)-1,SL,,)</f>
        <v>Conflict Minerals Reporting Template (CMRT)</v>
      </c>
      <c r="E2" s="337"/>
      <c r="F2" s="337"/>
      <c r="G2" s="337"/>
      <c r="H2" s="337"/>
      <c r="I2" s="337"/>
      <c r="J2" s="33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9"/>
      <c r="G3" s="349"/>
      <c r="H3" s="349"/>
      <c r="I3" s="152"/>
      <c r="J3" s="138" t="s">
        <v>15654</v>
      </c>
      <c r="K3" s="36"/>
      <c r="L3" s="100"/>
      <c r="P3" s="45">
        <f>MATCH($D$3,LN,0)</f>
        <v>1</v>
      </c>
    </row>
    <row r="4" spans="1:34" ht="15.75">
      <c r="A4" s="34"/>
      <c r="B4" s="345" t="str">
        <f ca="1">OFFSET(L!$C$1,MATCH("Declaration"&amp;ADDRESS(ROW(),COLUMN(),4),L!$A:$A,0)-1,SL,,)</f>
        <v>The purpose of this document is to collect sourcing information on tin, tantalum, tungsten and gold used in products</v>
      </c>
      <c r="C4" s="345"/>
      <c r="D4" s="345"/>
      <c r="E4" s="345"/>
      <c r="F4" s="345"/>
      <c r="G4" s="345"/>
      <c r="H4" s="345"/>
      <c r="I4" s="350" t="str">
        <f ca="1">OFFSET(L!$C$1,MATCH("Declaration"&amp;ADDRESS(ROW(),COLUMN(),4),L!$A:$A,0)-1,SL,,)</f>
        <v>Link to Terms &amp; Conditions</v>
      </c>
      <c r="J4" s="35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6"/>
      <c r="L6" s="115" t="s">
        <v>443</v>
      </c>
      <c r="P6" s="3"/>
      <c r="Q6" s="3"/>
      <c r="R6" s="3"/>
      <c r="S6" s="3"/>
      <c r="T6" s="3"/>
      <c r="U6" s="3"/>
      <c r="V6" s="3"/>
      <c r="W6" s="3"/>
      <c r="X6" s="3"/>
      <c r="Y6" s="3"/>
      <c r="Z6" s="3"/>
      <c r="AA6" s="3"/>
      <c r="AB6" s="3"/>
      <c r="AC6" s="3"/>
      <c r="AD6" s="3"/>
      <c r="AE6" s="3"/>
      <c r="AF6" s="3"/>
      <c r="AG6" s="3"/>
      <c r="AH6" s="3"/>
    </row>
    <row r="7" spans="1:34" ht="37.15" customHeight="1">
      <c r="A7" s="34"/>
      <c r="B7" s="354" t="str">
        <f ca="1">OFFSET(L!$C$1,MATCH("Declaration"&amp;ADDRESS(ROW(),COLUMN(),4),L!$A:$A,0)-1,SL,,)</f>
        <v>Company Information</v>
      </c>
      <c r="C7" s="354"/>
      <c r="D7" s="354"/>
      <c r="E7" s="354"/>
      <c r="F7" s="354"/>
      <c r="G7" s="354"/>
      <c r="H7" s="354"/>
      <c r="I7" s="354"/>
      <c r="J7" s="35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9" t="s">
        <v>15655</v>
      </c>
      <c r="E8" s="340"/>
      <c r="F8" s="340"/>
      <c r="G8" s="340"/>
      <c r="H8" s="340"/>
      <c r="I8" s="340"/>
      <c r="J8" s="34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1" t="s">
        <v>494</v>
      </c>
      <c r="E9" s="352"/>
      <c r="F9" s="352"/>
      <c r="G9" s="353"/>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5" t="str">
        <f ca="1">OFFSET(L!$C$1,MATCH("Declaration"&amp;ADDRESS(ROW(),COLUMN(),4)&amp;LEFT($D$9,1),L!$A:$A,0)-1,SL,,)</f>
        <v>Description of Scope:</v>
      </c>
      <c r="C10" s="122"/>
      <c r="D10" s="346"/>
      <c r="E10" s="347"/>
      <c r="F10" s="347"/>
      <c r="G10" s="347"/>
      <c r="H10" s="347"/>
      <c r="I10" s="347"/>
      <c r="J10" s="348"/>
      <c r="K10" s="36"/>
      <c r="L10" s="115"/>
      <c r="Q10" s="3"/>
      <c r="R10" s="3"/>
      <c r="S10" s="3"/>
      <c r="T10" s="3"/>
      <c r="U10" s="3"/>
      <c r="V10" s="3"/>
      <c r="W10" s="3"/>
      <c r="X10" s="3"/>
      <c r="Y10" s="3"/>
      <c r="Z10" s="3"/>
      <c r="AA10" s="3"/>
      <c r="AB10" s="3"/>
      <c r="AC10" s="3"/>
      <c r="AD10" s="3"/>
      <c r="AE10" s="3"/>
      <c r="AF10" s="3"/>
      <c r="AG10" s="3"/>
      <c r="AH10" s="3"/>
    </row>
    <row r="11" spans="1:34" ht="15.75">
      <c r="A11" s="38"/>
      <c r="B11" s="356"/>
      <c r="C11" s="122"/>
      <c r="D11" s="362" t="str">
        <f ca="1">IF(D9=Q9,OFFSET(L!$C$1,MATCH("Declaration"&amp;ADDRESS(ROW(),COLUMN(),4),L!$A:$A,0)-1,SL,,),"")</f>
        <v/>
      </c>
      <c r="E11" s="363"/>
      <c r="F11" s="363"/>
      <c r="G11" s="363"/>
      <c r="H11" s="363"/>
      <c r="I11" s="363"/>
      <c r="J11" s="36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2" t="s">
        <v>15656</v>
      </c>
      <c r="E12" s="343"/>
      <c r="F12" s="343"/>
      <c r="G12" s="343"/>
      <c r="H12" s="343"/>
      <c r="I12" s="343"/>
      <c r="J12" s="34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2" t="s">
        <v>15657</v>
      </c>
      <c r="E13" s="343"/>
      <c r="F13" s="343"/>
      <c r="G13" s="343"/>
      <c r="H13" s="343"/>
      <c r="I13" s="343"/>
      <c r="J13" s="34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2" t="s">
        <v>15658</v>
      </c>
      <c r="E14" s="343"/>
      <c r="F14" s="343"/>
      <c r="G14" s="343"/>
      <c r="H14" s="343"/>
      <c r="I14" s="343"/>
      <c r="J14" s="34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2" t="s">
        <v>15659</v>
      </c>
      <c r="E15" s="343"/>
      <c r="F15" s="343"/>
      <c r="G15" s="343"/>
      <c r="H15" s="343"/>
      <c r="I15" s="343"/>
      <c r="J15" s="34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7" t="s">
        <v>15660</v>
      </c>
      <c r="E16" s="358"/>
      <c r="F16" s="358"/>
      <c r="G16" s="358"/>
      <c r="H16" s="358"/>
      <c r="I16" s="358"/>
      <c r="J16" s="35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2" t="s">
        <v>15661</v>
      </c>
      <c r="E17" s="343"/>
      <c r="F17" s="343"/>
      <c r="G17" s="343"/>
      <c r="H17" s="343"/>
      <c r="I17" s="343"/>
      <c r="J17" s="34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5" t="s">
        <v>15662</v>
      </c>
      <c r="E18" s="376"/>
      <c r="F18" s="376"/>
      <c r="G18" s="376"/>
      <c r="H18" s="376"/>
      <c r="I18" s="376"/>
      <c r="J18" s="37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2" t="s">
        <v>15663</v>
      </c>
      <c r="E19" s="343"/>
      <c r="F19" s="343"/>
      <c r="G19" s="343"/>
      <c r="H19" s="343"/>
      <c r="I19" s="343"/>
      <c r="J19" s="34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7" t="s">
        <v>15664</v>
      </c>
      <c r="E20" s="358"/>
      <c r="F20" s="358"/>
      <c r="G20" s="358"/>
      <c r="H20" s="358"/>
      <c r="I20" s="358"/>
      <c r="J20" s="35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5" t="s">
        <v>15665</v>
      </c>
      <c r="E21" s="316"/>
      <c r="F21" s="316"/>
      <c r="G21" s="316"/>
      <c r="H21" s="316"/>
      <c r="I21" s="316"/>
      <c r="J21" s="31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0">
        <v>44833</v>
      </c>
      <c r="E22" s="32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7"/>
      <c r="E23" s="36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2" t="str">
        <f ca="1">OFFSET(L!$C$1,MATCH("Declaration"&amp;ADDRESS(ROW(),COLUMN(),4),L!$A:$A,0)-1,SL,,)</f>
        <v>Answer the following questions 1 - 8 based on the declaration scope indicated above</v>
      </c>
      <c r="C24" s="322"/>
      <c r="D24" s="322"/>
      <c r="E24" s="322"/>
      <c r="F24" s="322"/>
      <c r="G24" s="322"/>
      <c r="H24" s="322"/>
      <c r="I24" s="322"/>
      <c r="J24" s="32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8" t="s">
        <v>489</v>
      </c>
      <c r="E26" s="319"/>
      <c r="F26" s="12"/>
      <c r="G26" s="326" t="s">
        <v>15666</v>
      </c>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8" t="s">
        <v>488</v>
      </c>
      <c r="E27" s="319"/>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8" t="s">
        <v>488</v>
      </c>
      <c r="E28" s="319"/>
      <c r="F28" s="12"/>
      <c r="G28" s="326"/>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8" t="s">
        <v>489</v>
      </c>
      <c r="E29" s="319"/>
      <c r="F29" s="12"/>
      <c r="G29" s="326" t="s">
        <v>15666</v>
      </c>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3" t="str">
        <f ca="1">D25</f>
        <v>Answer</v>
      </c>
      <c r="E31" s="323"/>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4"/>
      <c r="E32" s="32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8" t="s">
        <v>488</v>
      </c>
      <c r="E33" s="319"/>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8" t="s">
        <v>488</v>
      </c>
      <c r="E34" s="319"/>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8"/>
      <c r="E35" s="319"/>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3" t="str">
        <f ca="1">D25</f>
        <v>Answer</v>
      </c>
      <c r="E37" s="323"/>
      <c r="F37" s="18"/>
      <c r="G37" s="44" t="str">
        <f ca="1">G25</f>
        <v>Comments</v>
      </c>
      <c r="H37" s="366"/>
      <c r="I37" s="366"/>
      <c r="J37" s="366"/>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8"/>
      <c r="E38" s="319"/>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8" t="s">
        <v>489</v>
      </c>
      <c r="E39" s="319"/>
      <c r="F39" s="47"/>
      <c r="G39" s="326"/>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8" t="s">
        <v>489</v>
      </c>
      <c r="E40" s="319"/>
      <c r="F40" s="47"/>
      <c r="G40" s="326"/>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8"/>
      <c r="E41" s="319"/>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3" t="str">
        <f ca="1">D25</f>
        <v>Answer</v>
      </c>
      <c r="E43" s="323"/>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8"/>
      <c r="E44" s="319"/>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8" t="s">
        <v>489</v>
      </c>
      <c r="E45" s="319"/>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8" t="s">
        <v>489</v>
      </c>
      <c r="E46" s="319"/>
      <c r="F46" s="47"/>
      <c r="G46" s="326"/>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8"/>
      <c r="E47" s="319"/>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3" t="str">
        <f ca="1">D25</f>
        <v>Answer</v>
      </c>
      <c r="E49" s="323"/>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8"/>
      <c r="E50" s="319"/>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8" t="s">
        <v>489</v>
      </c>
      <c r="E51" s="319"/>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8" t="s">
        <v>489</v>
      </c>
      <c r="E52" s="319"/>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8"/>
      <c r="E53" s="319"/>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23" t="str">
        <f ca="1">D25</f>
        <v>Answer</v>
      </c>
      <c r="E55" s="323"/>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0"/>
      <c r="E56" s="361"/>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0">
        <v>1</v>
      </c>
      <c r="E57" s="361"/>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0">
        <v>1</v>
      </c>
      <c r="E58" s="361"/>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0"/>
      <c r="E59" s="361"/>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23" t="str">
        <f ca="1">D25</f>
        <v>Answer</v>
      </c>
      <c r="E61" s="323"/>
      <c r="F61" s="18"/>
      <c r="G61" s="44" t="str">
        <f ca="1">G25</f>
        <v>Comments</v>
      </c>
      <c r="H61" s="365"/>
      <c r="I61" s="365"/>
      <c r="J61" s="36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4"/>
      <c r="E62" s="32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8" t="s">
        <v>488</v>
      </c>
      <c r="E63" s="319"/>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8" t="s">
        <v>488</v>
      </c>
      <c r="E64" s="319"/>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8"/>
      <c r="E65" s="319"/>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3" t="str">
        <f ca="1">D25</f>
        <v>Answer</v>
      </c>
      <c r="E67" s="323"/>
      <c r="F67" s="18"/>
      <c r="G67" s="44" t="str">
        <f ca="1">G25</f>
        <v>Comments</v>
      </c>
      <c r="H67" s="365" t="str">
        <f>IF(Q75="(*)","Click here to enter smelter names","")</f>
        <v/>
      </c>
      <c r="I67" s="365"/>
      <c r="J67" s="36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8"/>
      <c r="E68" s="319"/>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8" t="s">
        <v>488</v>
      </c>
      <c r="E69" s="319"/>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8" t="s">
        <v>488</v>
      </c>
      <c r="E70" s="319"/>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8"/>
      <c r="E71" s="319"/>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8" t="str">
        <f ca="1">OFFSET(L!$C$1,MATCH("Declaration"&amp;ADDRESS(ROW(),COLUMN(),4),L!$A:$A,0)-1,SL,,)</f>
        <v>Answer the Following Questions at a Company Level</v>
      </c>
      <c r="C73" s="378"/>
      <c r="D73" s="378"/>
      <c r="E73" s="378"/>
      <c r="F73" s="378"/>
      <c r="G73" s="378"/>
      <c r="H73" s="378"/>
      <c r="I73" s="378"/>
      <c r="J73" s="37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8" t="s">
        <v>489</v>
      </c>
      <c r="E75" s="319"/>
      <c r="F75" s="57"/>
      <c r="G75" s="326"/>
      <c r="H75" s="327"/>
      <c r="I75" s="327"/>
      <c r="J75" s="328"/>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3"/>
      <c r="H76" s="373"/>
      <c r="I76" s="373"/>
      <c r="J76" s="37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8" t="s">
        <v>489</v>
      </c>
      <c r="E77" s="319"/>
      <c r="F77" s="57"/>
      <c r="G77" s="330"/>
      <c r="H77" s="331"/>
      <c r="I77" s="331"/>
      <c r="J77" s="332"/>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8" t="s">
        <v>488</v>
      </c>
      <c r="E79" s="319"/>
      <c r="F79" s="57"/>
      <c r="G79" s="326"/>
      <c r="H79" s="327"/>
      <c r="I79" s="327"/>
      <c r="J79" s="328"/>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8" t="s">
        <v>489</v>
      </c>
      <c r="E81" s="319"/>
      <c r="F81" s="57"/>
      <c r="G81" s="326"/>
      <c r="H81" s="327"/>
      <c r="I81" s="327"/>
      <c r="J81" s="328"/>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8" t="s">
        <v>15082</v>
      </c>
      <c r="E83" s="319"/>
      <c r="F83" s="57"/>
      <c r="G83" s="326"/>
      <c r="H83" s="327"/>
      <c r="I83" s="327"/>
      <c r="J83" s="328"/>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1" t="s">
        <v>488</v>
      </c>
      <c r="E85" s="372"/>
      <c r="F85" s="57"/>
      <c r="G85" s="326"/>
      <c r="H85" s="327"/>
      <c r="I85" s="327"/>
      <c r="J85" s="328"/>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3"/>
      <c r="H86" s="373"/>
      <c r="I86" s="373"/>
      <c r="J86" s="37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8" t="s">
        <v>489</v>
      </c>
      <c r="E87" s="319"/>
      <c r="F87" s="57"/>
      <c r="G87" s="326"/>
      <c r="H87" s="327"/>
      <c r="I87" s="327"/>
      <c r="J87" s="328"/>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4"/>
      <c r="H88" s="374"/>
      <c r="I88" s="374"/>
      <c r="J88" s="37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8" t="s">
        <v>489</v>
      </c>
      <c r="E89" s="319"/>
      <c r="F89" s="57"/>
      <c r="G89" s="326"/>
      <c r="H89" s="327"/>
      <c r="I89" s="327"/>
      <c r="J89" s="328"/>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0" t="str">
        <f>IF(OR($D$8="",$I$3=""),"","Click here to check required fields completion")</f>
        <v/>
      </c>
      <c r="C90" s="370"/>
      <c r="D90" s="370"/>
      <c r="E90" s="370"/>
      <c r="F90" s="370"/>
      <c r="G90" s="370"/>
      <c r="H90" s="370"/>
      <c r="I90" s="370"/>
      <c r="J90" s="370"/>
      <c r="K90" s="36"/>
      <c r="L90" s="100"/>
      <c r="P90" s="3"/>
      <c r="Q90" s="3"/>
      <c r="R90" s="3"/>
      <c r="S90" s="3"/>
      <c r="T90" s="3"/>
      <c r="U90" s="3"/>
      <c r="V90" s="3"/>
      <c r="W90" s="3"/>
      <c r="X90" s="3"/>
      <c r="Y90" s="3"/>
      <c r="Z90" s="3"/>
      <c r="AA90" s="3"/>
      <c r="AB90" s="3"/>
      <c r="AC90" s="3"/>
      <c r="AD90" s="3"/>
      <c r="AE90" s="3"/>
      <c r="AF90" s="3"/>
      <c r="AG90" s="3"/>
      <c r="AH90" s="3"/>
    </row>
    <row r="91" spans="1:34" ht="15.75" thickBot="1">
      <c r="A91" s="368" t="str">
        <f ca="1">OFFSET(L!$C$1,MATCH("General"&amp;"Cpy",L!$A:$A,0)-1,SL,,)</f>
        <v>© 2022 Responsible Minerals Initiative. All rights reserved.</v>
      </c>
      <c r="B91" s="369"/>
      <c r="C91" s="369"/>
      <c r="D91" s="369"/>
      <c r="E91" s="369"/>
      <c r="F91" s="369"/>
      <c r="G91" s="369"/>
      <c r="H91" s="369"/>
      <c r="I91" s="369"/>
      <c r="J91" s="36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21" sqref="A21:XFD21"/>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488</v>
      </c>
    </row>
    <row r="3" spans="1:34" s="222"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3"/>
      <c r="G3" s="382" t="str">
        <f ca="1">OFFSET(L!$C$1,MATCH("General"&amp;"Cpy",L!$A:$A,0)-1,SL,,)</f>
        <v>© 2022 Responsible Minerals Initiative. All rights reserved.</v>
      </c>
      <c r="H3" s="382"/>
      <c r="I3" s="383"/>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181" t="s">
        <v>788</v>
      </c>
      <c r="B5" s="182" t="str">
        <f ca="1">IF(LEN(A5)=0,"",INDEX('Smelter Look-up'!$A:$A,MATCH($A5,'Smelter Look-up'!$E:$E,0)))</f>
        <v>Tin</v>
      </c>
      <c r="C5" s="186" t="str">
        <f ca="1">IF(LEN(A5)=0,"",INDEX('Smelter Look-up'!$C:$C,MATCH($A5,'Smelter Look-up'!$E:$E,0)))</f>
        <v>Thaisarco</v>
      </c>
      <c r="D5" s="233"/>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5"/>
      <c r="L5" s="225"/>
      <c r="M5" s="225"/>
      <c r="N5" s="225"/>
      <c r="O5" s="225"/>
      <c r="P5" s="185" t="s">
        <v>490</v>
      </c>
      <c r="Q5" s="226"/>
      <c r="R5" s="182" t="str">
        <f ca="1">IF(ISERROR($V5),"",OFFSET('Smelter Look-up'!$C$4,$V5-4,0)&amp;"")</f>
        <v>Thaisarco</v>
      </c>
      <c r="S5" s="181" t="str">
        <f t="shared" ref="S5" ca="1" si="0">IF(B5="","",IF(ISERROR(MATCH($E5,CL,0)),"Unknown",INDIRECT("'C'!$A$"&amp;MATCH($E5,CL,0)+1)))</f>
        <v>TH</v>
      </c>
      <c r="T5" s="181" t="str">
        <f ca="1">IF(B5="","",IF(ISERROR(MATCH($J5,SorP!$B$1:$B$6230,0)),"",INDIRECT("'SorP'!$A$"&amp;MATCH($J5,SorP!$B$1:$B$6230,0))))</f>
        <v>TH-83</v>
      </c>
      <c r="U5" s="201"/>
      <c r="V5" s="227">
        <f ca="1">IF(C5="",NA(),IF(OR(C5="Smelter not listed",C5="Smelter not yet identified"),MATCH($B5&amp;$D5,'Smelter Look-up'!$J:$J,0),MATCH($B5&amp;$C5,'Smelter Look-up'!$J:$J,0)))</f>
        <v>523</v>
      </c>
      <c r="X5" s="228">
        <f t="shared" ref="X5" ca="1" si="1">IF(AND(C5="Smelter not listed",OR(LEN(D5)=0,LEN(E5)=0)),1,0)</f>
        <v>0</v>
      </c>
      <c r="AB5" s="229" t="str">
        <f t="shared" ref="AB5" ca="1" si="2">B5&amp;C5</f>
        <v>TinThaisarco</v>
      </c>
    </row>
    <row r="6" spans="1:34" s="228" customFormat="1" ht="19.899999999999999" customHeight="1">
      <c r="A6" s="181" t="s">
        <v>651</v>
      </c>
      <c r="B6" s="182" t="str">
        <f ca="1">IF(LEN(A6)=0,"",INDEX('Smelter Look-up'!$A:$A,MATCH($A6,'Smelter Look-up'!$E:$E,0)))</f>
        <v>Gold</v>
      </c>
      <c r="C6" s="186" t="str">
        <f ca="1">IF(LEN(A6)=0,"",INDEX('Smelter Look-up'!$C:$C,MATCH($A6,'Smelter Look-up'!$E:$E,0)))</f>
        <v>Agosi AG</v>
      </c>
      <c r="D6" s="233"/>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5"/>
      <c r="L6" s="225"/>
      <c r="M6" s="225"/>
      <c r="N6" s="225"/>
      <c r="O6" s="225"/>
      <c r="P6" s="185" t="s">
        <v>488</v>
      </c>
      <c r="Q6" s="226" t="s">
        <v>15667</v>
      </c>
      <c r="R6" s="182" t="str">
        <f ca="1">IF(ISERROR($V6),"",OFFSET('Smelter Look-up'!$C$4,$V6-4,0)&amp;"")</f>
        <v>Agosi AG</v>
      </c>
      <c r="S6" s="181" t="str">
        <f t="shared" ref="S6:S36" ca="1" si="3">IF(B6="","",IF(ISERROR(MATCH($E6,CL,0)),"Unknown",INDIRECT("'C'!$A$"&amp;MATCH($E6,CL,0)+1)))</f>
        <v>DE</v>
      </c>
      <c r="T6" s="181" t="str">
        <f ca="1">IF(B6="","",IF(ISERROR(MATCH($J6,SorP!$B$1:$B$6230,0)),"",INDIRECT("'SorP'!$A$"&amp;MATCH($J6,SorP!$B$1:$B$6230,0))))</f>
        <v>DE-BW</v>
      </c>
      <c r="U6" s="201"/>
      <c r="V6" s="227">
        <f ca="1">IF(C6="",NA(),IF(OR(C6="Smelter not listed",C6="Smelter not yet identified"),MATCH($B6&amp;$D6,'Smelter Look-up'!$J:$J,0),MATCH($B6&amp;$C6,'Smelter Look-up'!$J:$J,0)))</f>
        <v>10</v>
      </c>
      <c r="X6" s="228">
        <f t="shared" ref="X6:X36" ca="1" si="4">IF(AND(C6="Smelter not listed",OR(LEN(D6)=0,LEN(E6)=0)),1,0)</f>
        <v>0</v>
      </c>
      <c r="AB6" s="229" t="str">
        <f t="shared" ref="AB6:AB36" ca="1" si="5">B6&amp;C6</f>
        <v>GoldAgosi AG</v>
      </c>
    </row>
    <row r="7" spans="1:34" s="228" customFormat="1" ht="19.899999999999999" customHeight="1">
      <c r="A7" s="181" t="s">
        <v>784</v>
      </c>
      <c r="B7" s="182" t="str">
        <f ca="1">IF(LEN(A7)=0,"",INDEX('Smelter Look-up'!$A:$A,MATCH($A7,'Smelter Look-up'!$E:$E,0)))</f>
        <v>Tin</v>
      </c>
      <c r="C7" s="186" t="str">
        <f ca="1">IF(LEN(A7)=0,"",INDEX('Smelter Look-up'!$C:$C,MATCH($A7,'Smelter Look-up'!$E:$E,0)))</f>
        <v>PT Timah Tbk Mentok</v>
      </c>
      <c r="D7" s="233"/>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5"/>
      <c r="L7" s="225"/>
      <c r="M7" s="225"/>
      <c r="N7" s="225"/>
      <c r="O7" s="225"/>
      <c r="P7" s="185" t="s">
        <v>490</v>
      </c>
      <c r="Q7" s="226"/>
      <c r="R7" s="182" t="str">
        <f ca="1">IF(ISERROR($V7),"",OFFSET('Smelter Look-up'!$C$4,$V7-4,0)&amp;"")</f>
        <v>PT Timah Tbk Mentok</v>
      </c>
      <c r="S7" s="181" t="str">
        <f t="shared" ca="1" si="3"/>
        <v>ID</v>
      </c>
      <c r="T7" s="181" t="str">
        <f ca="1">IF(B7="","",IF(ISERROR(MATCH($J7,SorP!$B$1:$B$6230,0)),"",INDIRECT("'SorP'!$A$"&amp;MATCH($J7,SorP!$B$1:$B$6230,0))))</f>
        <v>ID-BB</v>
      </c>
      <c r="U7" s="201"/>
      <c r="V7" s="227">
        <f ca="1">IF(C7="",NA(),IF(OR(C7="Smelter not listed",C7="Smelter not yet identified"),MATCH($B7&amp;$D7,'Smelter Look-up'!$J:$J,0),MATCH($B7&amp;$C7,'Smelter Look-up'!$J:$J,0)))</f>
        <v>509</v>
      </c>
      <c r="X7" s="228">
        <f t="shared" ca="1" si="4"/>
        <v>0</v>
      </c>
      <c r="AB7" s="229" t="str">
        <f t="shared" ca="1" si="5"/>
        <v>TinPT Timah Tbk Mentok</v>
      </c>
    </row>
    <row r="8" spans="1:34" s="228" customFormat="1" ht="19.899999999999999" customHeight="1">
      <c r="A8" s="181" t="s">
        <v>783</v>
      </c>
      <c r="B8" s="182" t="str">
        <f ca="1">IF(LEN(A8)=0,"",INDEX('Smelter Look-up'!$A:$A,MATCH($A8,'Smelter Look-up'!$E:$E,0)))</f>
        <v>Tin</v>
      </c>
      <c r="C8" s="186" t="str">
        <f ca="1">IF(LEN(A8)=0,"",INDEX('Smelter Look-up'!$C:$C,MATCH($A8,'Smelter Look-up'!$E:$E,0)))</f>
        <v>PT Refined Bangka Tin</v>
      </c>
      <c r="D8" s="233"/>
      <c r="E8" s="182" t="str">
        <f ca="1">IF(ISERROR($V8),"",OFFSET('Smelter Look-up'!$D$4,$V8-4,0)&amp;"")</f>
        <v>INDONESIA</v>
      </c>
      <c r="F8" s="182" t="str">
        <f ca="1">IF(ISERROR($V8),"",OFFSET('Smelter Look-up'!$E$4,$V8-4,0))</f>
        <v>CID001460</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5"/>
      <c r="L8" s="225"/>
      <c r="M8" s="225"/>
      <c r="N8" s="225"/>
      <c r="O8" s="225"/>
      <c r="P8" s="185" t="s">
        <v>490</v>
      </c>
      <c r="Q8" s="226"/>
      <c r="R8" s="182" t="str">
        <f ca="1">IF(ISERROR($V8),"",OFFSET('Smelter Look-up'!$C$4,$V8-4,0)&amp;"")</f>
        <v>PT Refined Bangka Tin</v>
      </c>
      <c r="S8" s="181" t="str">
        <f t="shared" ca="1" si="3"/>
        <v>ID</v>
      </c>
      <c r="T8" s="181" t="str">
        <f ca="1">IF(B8="","",IF(ISERROR(MATCH($J8,SorP!$B$1:$B$6230,0)),"",INDIRECT("'SorP'!$A$"&amp;MATCH($J8,SorP!$B$1:$B$6230,0))))</f>
        <v>ID-BB</v>
      </c>
      <c r="U8" s="201"/>
      <c r="V8" s="227">
        <f ca="1">IF(C8="",NA(),IF(OR(C8="Smelter not listed",C8="Smelter not yet identified"),MATCH($B8&amp;$D8,'Smelter Look-up'!$J:$J,0),MATCH($B8&amp;$C8,'Smelter Look-up'!$J:$J,0)))</f>
        <v>502</v>
      </c>
      <c r="X8" s="228">
        <f t="shared" ca="1" si="4"/>
        <v>0</v>
      </c>
      <c r="AB8" s="229" t="str">
        <f t="shared" ca="1" si="5"/>
        <v>TinPT Refined Bangka Tin</v>
      </c>
    </row>
    <row r="9" spans="1:34" s="228" customFormat="1" ht="19.899999999999999" customHeight="1">
      <c r="A9" s="181" t="s">
        <v>1829</v>
      </c>
      <c r="B9" s="182" t="str">
        <f ca="1">IF(LEN(A9)=0,"",INDEX('Smelter Look-up'!$A:$A,MATCH($A9,'Smelter Look-up'!$E:$E,0)))</f>
        <v>Tin</v>
      </c>
      <c r="C9" s="186" t="str">
        <f ca="1">IF(LEN(A9)=0,"",INDEX('Smelter Look-up'!$C:$C,MATCH($A9,'Smelter Look-up'!$E:$E,0)))</f>
        <v>Metallo Belgium N.V.</v>
      </c>
      <c r="D9" s="233"/>
      <c r="E9" s="182" t="str">
        <f ca="1">IF(ISERROR($V9),"",OFFSET('Smelter Look-up'!$D$4,$V9-4,0)&amp;"")</f>
        <v>BELGIUM</v>
      </c>
      <c r="F9" s="182" t="str">
        <f ca="1">IF(ISERROR($V9),"",OFFSET('Smelter Look-up'!$E$4,$V9-4,0))</f>
        <v>CID002773</v>
      </c>
      <c r="G9" s="182" t="str">
        <f ca="1">IF(C9=$X$4,IF(ISERROR($V9),"Enter smelter details","RMI"),IF(ISERROR($V9),"",OFFSET('Smelter Look-up'!$F$4,$V9-4,0)))</f>
        <v>RMI</v>
      </c>
      <c r="H9" s="183">
        <f ca="1">IF(ISERROR($V9),"",OFFSET('Smelter Look-up'!$G$4,$V9-4,0))</f>
        <v>0</v>
      </c>
      <c r="I9" s="184" t="str">
        <f ca="1">IF(ISERROR($V9),"",OFFSET('Smelter Look-up'!$H$4,$V9-4,0))</f>
        <v>Beerse</v>
      </c>
      <c r="J9" s="184" t="str">
        <f ca="1">IF(ISERROR($V9),"",OFFSET('Smelter Look-up'!$I$4,$V9-4,0))</f>
        <v>Antwerpen</v>
      </c>
      <c r="K9" s="225"/>
      <c r="L9" s="225"/>
      <c r="M9" s="225"/>
      <c r="N9" s="225"/>
      <c r="O9" s="225"/>
      <c r="P9" s="185" t="s">
        <v>490</v>
      </c>
      <c r="Q9" s="226"/>
      <c r="R9" s="182" t="str">
        <f ca="1">IF(ISERROR($V9),"",OFFSET('Smelter Look-up'!$C$4,$V9-4,0)&amp;"")</f>
        <v>Metallo Belgium N.V.</v>
      </c>
      <c r="S9" s="181" t="str">
        <f t="shared" ca="1" si="3"/>
        <v>BE</v>
      </c>
      <c r="T9" s="181" t="str">
        <f ca="1">IF(B9="","",IF(ISERROR(MATCH($J9,SorP!$B$1:$B$6230,0)),"",INDIRECT("'SorP'!$A$"&amp;MATCH($J9,SorP!$B$1:$B$6230,0))))</f>
        <v>BE-VAN</v>
      </c>
      <c r="U9" s="201"/>
      <c r="V9" s="227">
        <f ca="1">IF(C9="",NA(),IF(OR(C9="Smelter not listed",C9="Smelter not yet identified"),MATCH($B9&amp;$D9,'Smelter Look-up'!$J:$J,0),MATCH($B9&amp;$C9,'Smelter Look-up'!$J:$J,0)))</f>
        <v>462</v>
      </c>
      <c r="X9" s="228">
        <f t="shared" ca="1" si="4"/>
        <v>0</v>
      </c>
      <c r="AB9" s="229" t="str">
        <f t="shared" ca="1" si="5"/>
        <v>TinMetallo Belgium N.V.</v>
      </c>
    </row>
    <row r="10" spans="1:34" s="228" customFormat="1" ht="19.899999999999999" customHeight="1">
      <c r="A10" s="181" t="s">
        <v>776</v>
      </c>
      <c r="B10" s="182" t="str">
        <f ca="1">IF(LEN(A10)=0,"",INDEX('Smelter Look-up'!$A:$A,MATCH($A10,'Smelter Look-up'!$E:$E,0)))</f>
        <v>Tin</v>
      </c>
      <c r="C10" s="186" t="str">
        <f ca="1">IF(LEN(A10)=0,"",INDEX('Smelter Look-up'!$C:$C,MATCH($A10,'Smelter Look-up'!$E:$E,0)))</f>
        <v>Minsur</v>
      </c>
      <c r="D10" s="233"/>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5"/>
      <c r="L10" s="225"/>
      <c r="M10" s="225"/>
      <c r="N10" s="225"/>
      <c r="O10" s="225"/>
      <c r="P10" s="185" t="s">
        <v>490</v>
      </c>
      <c r="Q10" s="226"/>
      <c r="R10" s="182" t="str">
        <f ca="1">IF(ISERROR($V10),"",OFFSET('Smelter Look-up'!$C$4,$V10-4,0)&amp;"")</f>
        <v>Minsur</v>
      </c>
      <c r="S10" s="181" t="str">
        <f t="shared" ca="1" si="3"/>
        <v>PE</v>
      </c>
      <c r="T10" s="181" t="str">
        <f ca="1">IF(B10="","",IF(ISERROR(MATCH($J10,SorP!$B$1:$B$6230,0)),"",INDIRECT("'SorP'!$A$"&amp;MATCH($J10,SorP!$B$1:$B$6230,0))))</f>
        <v>PE-ICA</v>
      </c>
      <c r="U10" s="201"/>
      <c r="V10" s="227">
        <f ca="1">IF(C10="",NA(),IF(OR(C10="Smelter not listed",C10="Smelter not yet identified"),MATCH($B10&amp;$D10,'Smelter Look-up'!$J:$J,0),MATCH($B10&amp;$C10,'Smelter Look-up'!$J:$J,0)))</f>
        <v>468</v>
      </c>
      <c r="X10" s="228">
        <f t="shared" ca="1" si="4"/>
        <v>0</v>
      </c>
      <c r="AB10" s="229" t="str">
        <f t="shared" ca="1" si="5"/>
        <v>TinMinsur</v>
      </c>
    </row>
    <row r="11" spans="1:34" s="228" customFormat="1" ht="19.899999999999999" customHeight="1">
      <c r="A11" s="181" t="s">
        <v>780</v>
      </c>
      <c r="B11" s="182" t="str">
        <f ca="1">IF(LEN(A11)=0,"",INDEX('Smelter Look-up'!$A:$A,MATCH($A11,'Smelter Look-up'!$E:$E,0)))</f>
        <v>Tin</v>
      </c>
      <c r="C11" s="186" t="str">
        <f ca="1">IF(LEN(A11)=0,"",INDEX('Smelter Look-up'!$C:$C,MATCH($A11,'Smelter Look-up'!$E:$E,0)))</f>
        <v>Operaciones Metalurgicas S.A.</v>
      </c>
      <c r="D11" s="233"/>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5"/>
      <c r="L11" s="225"/>
      <c r="M11" s="225"/>
      <c r="N11" s="225"/>
      <c r="O11" s="225"/>
      <c r="P11" s="185" t="s">
        <v>490</v>
      </c>
      <c r="Q11" s="226"/>
      <c r="R11" s="182" t="str">
        <f ca="1">IF(ISERROR($V11),"",OFFSET('Smelter Look-up'!$C$4,$V11-4,0)&amp;"")</f>
        <v>Operaciones Metalurgicas S.A.</v>
      </c>
      <c r="S11" s="181" t="str">
        <f t="shared" ca="1" si="3"/>
        <v>BO</v>
      </c>
      <c r="T11" s="181" t="str">
        <f ca="1">IF(B11="","",IF(ISERROR(MATCH($J11,SorP!$B$1:$B$6230,0)),"",INDIRECT("'SorP'!$A$"&amp;MATCH($J11,SorP!$B$1:$B$6230,0))))</f>
        <v>BO-O</v>
      </c>
      <c r="U11" s="201"/>
      <c r="V11" s="227">
        <f ca="1">IF(C11="",NA(),IF(OR(C11="Smelter not listed",C11="Smelter not yet identified"),MATCH($B11&amp;$D11,'Smelter Look-up'!$J:$J,0),MATCH($B11&amp;$C11,'Smelter Look-up'!$J:$J,0)))</f>
        <v>479</v>
      </c>
      <c r="X11" s="228">
        <f t="shared" ca="1" si="4"/>
        <v>0</v>
      </c>
      <c r="AB11" s="229" t="str">
        <f t="shared" ca="1" si="5"/>
        <v>TinOperaciones Metalurgicas S.A.</v>
      </c>
    </row>
    <row r="12" spans="1:34" s="228" customFormat="1" ht="19.899999999999999" customHeight="1">
      <c r="A12" s="181" t="s">
        <v>804</v>
      </c>
      <c r="B12" s="182" t="str">
        <f ca="1">IF(LEN(A12)=0,"",INDEX('Smelter Look-up'!$A:$A,MATCH($A12,'Smelter Look-up'!$E:$E,0)))</f>
        <v>Tin</v>
      </c>
      <c r="C12" s="186" t="str">
        <f ca="1">IF(LEN(A12)=0,"",INDEX('Smelter Look-up'!$C:$C,MATCH($A12,'Smelter Look-up'!$E:$E,0)))</f>
        <v>PT Timah Tbk Kundur</v>
      </c>
      <c r="D12" s="233"/>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5"/>
      <c r="L12" s="225"/>
      <c r="M12" s="225"/>
      <c r="N12" s="225"/>
      <c r="O12" s="225"/>
      <c r="P12" s="185" t="s">
        <v>490</v>
      </c>
      <c r="Q12" s="226"/>
      <c r="R12" s="182" t="str">
        <f ca="1">IF(ISERROR($V12),"",OFFSET('Smelter Look-up'!$C$4,$V12-4,0)&amp;"")</f>
        <v>PT Timah Tbk Kundur</v>
      </c>
      <c r="S12" s="181" t="str">
        <f t="shared" ca="1" si="3"/>
        <v>ID</v>
      </c>
      <c r="T12" s="181" t="str">
        <f ca="1">IF(B12="","",IF(ISERROR(MATCH($J12,SorP!$B$1:$B$6230,0)),"",INDIRECT("'SorP'!$A$"&amp;MATCH($J12,SorP!$B$1:$B$6230,0))))</f>
        <v>ID-RI</v>
      </c>
      <c r="U12" s="201"/>
      <c r="V12" s="227">
        <f ca="1">IF(C12="",NA(),IF(OR(C12="Smelter not listed",C12="Smelter not yet identified"),MATCH($B12&amp;$D12,'Smelter Look-up'!$J:$J,0),MATCH($B12&amp;$C12,'Smelter Look-up'!$J:$J,0)))</f>
        <v>508</v>
      </c>
      <c r="X12" s="228">
        <f t="shared" ca="1" si="4"/>
        <v>0</v>
      </c>
      <c r="AB12" s="229" t="str">
        <f t="shared" ca="1" si="5"/>
        <v>TinPT Timah Tbk Kundur</v>
      </c>
    </row>
    <row r="13" spans="1:34" s="228" customFormat="1" ht="19.899999999999999" customHeight="1">
      <c r="A13" s="181" t="s">
        <v>782</v>
      </c>
      <c r="B13" s="182" t="str">
        <f ca="1">IF(LEN(A13)=0,"",INDEX('Smelter Look-up'!$A:$A,MATCH($A13,'Smelter Look-up'!$E:$E,0)))</f>
        <v>Tin</v>
      </c>
      <c r="C13" s="186" t="str">
        <f ca="1">IF(LEN(A13)=0,"",INDEX('Smelter Look-up'!$C:$C,MATCH($A13,'Smelter Look-up'!$E:$E,0)))</f>
        <v>PT Mitra Stania Prima</v>
      </c>
      <c r="D13" s="233"/>
      <c r="E13" s="182" t="str">
        <f ca="1">IF(ISERROR($V13),"",OFFSET('Smelter Look-up'!$D$4,$V13-4,0)&amp;"")</f>
        <v>INDONESIA</v>
      </c>
      <c r="F13" s="182" t="str">
        <f ca="1">IF(ISERROR($V13),"",OFFSET('Smelter Look-up'!$E$4,$V13-4,0))</f>
        <v>CID001453</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5"/>
      <c r="L13" s="225"/>
      <c r="M13" s="225"/>
      <c r="N13" s="225"/>
      <c r="O13" s="225"/>
      <c r="P13" s="185" t="s">
        <v>490</v>
      </c>
      <c r="Q13" s="226"/>
      <c r="R13" s="182" t="str">
        <f ca="1">IF(ISERROR($V13),"",OFFSET('Smelter Look-up'!$C$4,$V13-4,0)&amp;"")</f>
        <v>PT Mitra Stania Prima</v>
      </c>
      <c r="S13" s="181" t="str">
        <f t="shared" ca="1" si="3"/>
        <v>ID</v>
      </c>
      <c r="T13" s="181" t="str">
        <f ca="1">IF(B13="","",IF(ISERROR(MATCH($J13,SorP!$B$1:$B$6230,0)),"",INDIRECT("'SorP'!$A$"&amp;MATCH($J13,SorP!$B$1:$B$6230,0))))</f>
        <v>ID-BB</v>
      </c>
      <c r="U13" s="201"/>
      <c r="V13" s="227">
        <f ca="1">IF(C13="",NA(),IF(OR(C13="Smelter not listed",C13="Smelter not yet identified"),MATCH($B13&amp;$D13,'Smelter Look-up'!$J:$J,0),MATCH($B13&amp;$C13,'Smelter Look-up'!$J:$J,0)))</f>
        <v>496</v>
      </c>
      <c r="X13" s="228">
        <f t="shared" ca="1" si="4"/>
        <v>0</v>
      </c>
      <c r="AB13" s="229" t="str">
        <f t="shared" ca="1" si="5"/>
        <v>TinPT Mitra Stania Prima</v>
      </c>
    </row>
    <row r="14" spans="1:34" s="228" customFormat="1" ht="19.899999999999999" customHeight="1">
      <c r="A14" s="181" t="s">
        <v>15215</v>
      </c>
      <c r="B14" s="182" t="str">
        <f ca="1">IF(LEN(A14)=0,"",INDEX('Smelter Look-up'!$A:$A,MATCH($A14,'Smelter Look-up'!$E:$E,0)))</f>
        <v>Tin</v>
      </c>
      <c r="C14" s="186" t="str">
        <f ca="1">IF(LEN(A14)=0,"",INDEX('Smelter Look-up'!$C:$C,MATCH($A14,'Smelter Look-up'!$E:$E,0)))</f>
        <v>PT Prima Timah Utama</v>
      </c>
      <c r="D14" s="233"/>
      <c r="E14" s="182" t="str">
        <f ca="1">IF(ISERROR($V14),"",OFFSET('Smelter Look-up'!$D$4,$V14-4,0)&amp;"")</f>
        <v>INDONESIA</v>
      </c>
      <c r="F14" s="182" t="str">
        <f ca="1">IF(ISERROR($V14),"",OFFSET('Smelter Look-up'!$E$4,$V14-4,0))</f>
        <v>CID001458</v>
      </c>
      <c r="G14" s="182" t="str">
        <f ca="1">IF(C14=$X$4,IF(ISERROR($V14),"Enter smelter details","RMI"),IF(ISERROR($V14),"",OFFSET('Smelter Look-up'!$F$4,$V14-4,0)))</f>
        <v>RMI</v>
      </c>
      <c r="H14" s="183">
        <f ca="1">IF(ISERROR($V14),"",OFFSET('Smelter Look-up'!$G$4,$V14-4,0))</f>
        <v>0</v>
      </c>
      <c r="I14" s="184" t="str">
        <f ca="1">IF(ISERROR($V14),"",OFFSET('Smelter Look-up'!$H$4,$V14-4,0))</f>
        <v>Pangkal Pinang</v>
      </c>
      <c r="J14" s="184" t="str">
        <f ca="1">IF(ISERROR($V14),"",OFFSET('Smelter Look-up'!$I$4,$V14-4,0))</f>
        <v>Kepulauan Bangka Belitung</v>
      </c>
      <c r="K14" s="225"/>
      <c r="L14" s="225"/>
      <c r="M14" s="225"/>
      <c r="N14" s="225"/>
      <c r="O14" s="225"/>
      <c r="P14" s="185" t="s">
        <v>490</v>
      </c>
      <c r="Q14" s="226"/>
      <c r="R14" s="182" t="str">
        <f ca="1">IF(ISERROR($V14),"",OFFSET('Smelter Look-up'!$C$4,$V14-4,0)&amp;"")</f>
        <v>PT Prima Timah Utama</v>
      </c>
      <c r="S14" s="181" t="str">
        <f t="shared" ca="1" si="3"/>
        <v>ID</v>
      </c>
      <c r="T14" s="181" t="str">
        <f ca="1">IF(B14="","",IF(ISERROR(MATCH($J14,SorP!$B$1:$B$6230,0)),"",INDIRECT("'SorP'!$A$"&amp;MATCH($J14,SorP!$B$1:$B$6230,0))))</f>
        <v>ID-BB</v>
      </c>
      <c r="U14" s="201"/>
      <c r="V14" s="227">
        <f ca="1">IF(C14="",NA(),IF(OR(C14="Smelter not listed",C14="Smelter not yet identified"),MATCH($B14&amp;$D14,'Smelter Look-up'!$J:$J,0),MATCH($B14&amp;$C14,'Smelter Look-up'!$J:$J,0)))</f>
        <v>499</v>
      </c>
      <c r="X14" s="228">
        <f t="shared" ca="1" si="4"/>
        <v>0</v>
      </c>
      <c r="AB14" s="229" t="str">
        <f t="shared" ca="1" si="5"/>
        <v>TinPT Prima Timah Utama</v>
      </c>
    </row>
    <row r="15" spans="1:34" s="228" customFormat="1" ht="19.899999999999999" customHeight="1">
      <c r="A15" s="181" t="s">
        <v>15213</v>
      </c>
      <c r="B15" s="182" t="str">
        <f ca="1">IF(LEN(A15)=0,"",INDEX('Smelter Look-up'!$A:$A,MATCH($A15,'Smelter Look-up'!$E:$E,0)))</f>
        <v>Tin</v>
      </c>
      <c r="C15" s="186" t="str">
        <f ca="1">IF(LEN(A15)=0,"",INDEX('Smelter Look-up'!$C:$C,MATCH($A15,'Smelter Look-up'!$E:$E,0)))</f>
        <v>PT Menara Cipta Mulia</v>
      </c>
      <c r="D15" s="233"/>
      <c r="E15" s="182" t="str">
        <f ca="1">IF(ISERROR($V15),"",OFFSET('Smelter Look-up'!$D$4,$V15-4,0)&amp;"")</f>
        <v>INDONESIA</v>
      </c>
      <c r="F15" s="182" t="str">
        <f ca="1">IF(ISERROR($V15),"",OFFSET('Smelter Look-up'!$E$4,$V15-4,0))</f>
        <v>CID002835</v>
      </c>
      <c r="G15" s="182" t="str">
        <f ca="1">IF(C15=$X$4,IF(ISERROR($V15),"Enter smelter details","RMI"),IF(ISERROR($V15),"",OFFSET('Smelter Look-up'!$F$4,$V15-4,0)))</f>
        <v>RMI</v>
      </c>
      <c r="H15" s="183">
        <f ca="1">IF(ISERROR($V15),"",OFFSET('Smelter Look-up'!$G$4,$V15-4,0))</f>
        <v>0</v>
      </c>
      <c r="I15" s="184" t="str">
        <f ca="1">IF(ISERROR($V15),"",OFFSET('Smelter Look-up'!$H$4,$V15-4,0))</f>
        <v>Mentawak</v>
      </c>
      <c r="J15" s="184" t="str">
        <f ca="1">IF(ISERROR($V15),"",OFFSET('Smelter Look-up'!$I$4,$V15-4,0))</f>
        <v>Kepulauan Bangka Belitung</v>
      </c>
      <c r="K15" s="225"/>
      <c r="L15" s="225"/>
      <c r="M15" s="225"/>
      <c r="N15" s="225"/>
      <c r="O15" s="225"/>
      <c r="P15" s="185" t="s">
        <v>490</v>
      </c>
      <c r="Q15" s="226"/>
      <c r="R15" s="182" t="str">
        <f ca="1">IF(ISERROR($V15),"",OFFSET('Smelter Look-up'!$C$4,$V15-4,0)&amp;"")</f>
        <v>PT Menara Cipta Mulia</v>
      </c>
      <c r="S15" s="181" t="str">
        <f t="shared" ca="1" si="3"/>
        <v>ID</v>
      </c>
      <c r="T15" s="181" t="str">
        <f ca="1">IF(B15="","",IF(ISERROR(MATCH($J15,SorP!$B$1:$B$6230,0)),"",INDIRECT("'SorP'!$A$"&amp;MATCH($J15,SorP!$B$1:$B$6230,0))))</f>
        <v>ID-BB</v>
      </c>
      <c r="U15" s="201"/>
      <c r="V15" s="227">
        <f ca="1">IF(C15="",NA(),IF(OR(C15="Smelter not listed",C15="Smelter not yet identified"),MATCH($B15&amp;$D15,'Smelter Look-up'!$J:$J,0),MATCH($B15&amp;$C15,'Smelter Look-up'!$J:$J,0)))</f>
        <v>495</v>
      </c>
      <c r="X15" s="228">
        <f t="shared" ca="1" si="4"/>
        <v>0</v>
      </c>
      <c r="AB15" s="229" t="str">
        <f t="shared" ca="1" si="5"/>
        <v>TinPT Menara Cipta Mulia</v>
      </c>
    </row>
    <row r="16" spans="1:34" s="228" customFormat="1" ht="19.899999999999999" customHeight="1">
      <c r="A16" s="181" t="s">
        <v>1404</v>
      </c>
      <c r="B16" s="182" t="str">
        <f ca="1">IF(LEN(A16)=0,"",INDEX('Smelter Look-up'!$A:$A,MATCH($A16,'Smelter Look-up'!$E:$E,0)))</f>
        <v>Tin</v>
      </c>
      <c r="C16" s="186" t="str">
        <f ca="1">IF(LEN(A16)=0,"",INDEX('Smelter Look-up'!$C:$C,MATCH($A16,'Smelter Look-up'!$E:$E,0)))</f>
        <v>PT ATD Makmur Mandiri Jaya</v>
      </c>
      <c r="D16" s="233"/>
      <c r="E16" s="182" t="str">
        <f ca="1">IF(ISERROR($V16),"",OFFSET('Smelter Look-up'!$D$4,$V16-4,0)&amp;"")</f>
        <v>INDONESIA</v>
      </c>
      <c r="F16" s="182" t="str">
        <f ca="1">IF(ISERROR($V16),"",OFFSET('Smelter Look-up'!$E$4,$V16-4,0))</f>
        <v>CID002503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5"/>
      <c r="L16" s="225"/>
      <c r="M16" s="225"/>
      <c r="N16" s="225"/>
      <c r="O16" s="225"/>
      <c r="P16" s="185" t="s">
        <v>490</v>
      </c>
      <c r="Q16" s="226"/>
      <c r="R16" s="182" t="str">
        <f ca="1">IF(ISERROR($V16),"",OFFSET('Smelter Look-up'!$C$4,$V16-4,0)&amp;"")</f>
        <v>PT ATD Makmur Mandiri Jaya</v>
      </c>
      <c r="S16" s="181" t="str">
        <f t="shared" ca="1" si="3"/>
        <v>ID</v>
      </c>
      <c r="T16" s="181" t="str">
        <f ca="1">IF(B16="","",IF(ISERROR(MATCH($J16,SorP!$B$1:$B$6230,0)),"",INDIRECT("'SorP'!$A$"&amp;MATCH($J16,SorP!$B$1:$B$6230,0))))</f>
        <v>ID-BB</v>
      </c>
      <c r="U16" s="201"/>
      <c r="V16" s="227">
        <f ca="1">IF(C16="",NA(),IF(OR(C16="Smelter not listed",C16="Smelter not yet identified"),MATCH($B16&amp;$D16,'Smelter Look-up'!$J:$J,0),MATCH($B16&amp;$C16,'Smelter Look-up'!$J:$J,0)))</f>
        <v>485</v>
      </c>
      <c r="X16" s="228">
        <f t="shared" ca="1" si="4"/>
        <v>0</v>
      </c>
      <c r="AB16" s="229" t="str">
        <f t="shared" ca="1" si="5"/>
        <v>TinPT ATD Makmur Mandiri Jaya</v>
      </c>
    </row>
    <row r="17" spans="1:28" s="228" customFormat="1" ht="19.899999999999999" customHeight="1">
      <c r="A17" s="181" t="s">
        <v>707</v>
      </c>
      <c r="B17" s="182" t="str">
        <f ca="1">IF(LEN(A17)=0,"",INDEX('Smelter Look-up'!$A:$A,MATCH($A17,'Smelter Look-up'!$E:$E,0)))</f>
        <v>Gold</v>
      </c>
      <c r="C17" s="186" t="str">
        <f ca="1">IF(LEN(A17)=0,"",INDEX('Smelter Look-up'!$C:$C,MATCH($A17,'Smelter Look-up'!$E:$E,0)))</f>
        <v>Metalor Technologies S.A.</v>
      </c>
      <c r="D17" s="233"/>
      <c r="E17" s="182" t="str">
        <f ca="1">IF(ISERROR($V17),"",OFFSET('Smelter Look-up'!$D$4,$V17-4,0)&amp;"")</f>
        <v>SWITZERLAND</v>
      </c>
      <c r="F17" s="182" t="str">
        <f ca="1">IF(ISERROR($V17),"",OFFSET('Smelter Look-up'!$E$4,$V17-4,0))</f>
        <v>CID001153</v>
      </c>
      <c r="G17" s="182" t="str">
        <f ca="1">IF(C17=$X$4,IF(ISERROR($V17),"Enter smelter details","RMI"),IF(ISERROR($V17),"",OFFSET('Smelter Look-up'!$F$4,$V17-4,0)))</f>
        <v>RMI</v>
      </c>
      <c r="H17" s="183">
        <f ca="1">IF(ISERROR($V17),"",OFFSET('Smelter Look-up'!$G$4,$V17-4,0))</f>
        <v>0</v>
      </c>
      <c r="I17" s="184" t="str">
        <f ca="1">IF(ISERROR($V17),"",OFFSET('Smelter Look-up'!$H$4,$V17-4,0))</f>
        <v>Marin</v>
      </c>
      <c r="J17" s="184" t="str">
        <f ca="1">IF(ISERROR($V17),"",OFFSET('Smelter Look-up'!$I$4,$V17-4,0))</f>
        <v>Neuchâtel</v>
      </c>
      <c r="K17" s="225"/>
      <c r="L17" s="225"/>
      <c r="M17" s="225"/>
      <c r="N17" s="225"/>
      <c r="O17" s="225"/>
      <c r="P17" s="185" t="s">
        <v>490</v>
      </c>
      <c r="Q17" s="226" t="s">
        <v>15667</v>
      </c>
      <c r="R17" s="182" t="str">
        <f ca="1">IF(ISERROR($V17),"",OFFSET('Smelter Look-up'!$C$4,$V17-4,0)&amp;"")</f>
        <v>Metalor Technologies S.A.</v>
      </c>
      <c r="S17" s="181" t="str">
        <f t="shared" ca="1" si="3"/>
        <v>CH</v>
      </c>
      <c r="T17" s="181" t="str">
        <f ca="1">IF(B17="","",IF(ISERROR(MATCH($J17,SorP!$B$1:$B$6230,0)),"",INDIRECT("'SorP'!$A$"&amp;MATCH($J17,SorP!$B$1:$B$6230,0))))</f>
        <v>CH-NE</v>
      </c>
      <c r="U17" s="201"/>
      <c r="V17" s="227">
        <f ca="1">IF(C17="",NA(),IF(OR(C17="Smelter not listed",C17="Smelter not yet identified"),MATCH($B17&amp;$D17,'Smelter Look-up'!$J:$J,0),MATCH($B17&amp;$C17,'Smelter Look-up'!$J:$J,0)))</f>
        <v>176</v>
      </c>
      <c r="X17" s="228">
        <f t="shared" ca="1" si="4"/>
        <v>0</v>
      </c>
      <c r="AB17" s="229" t="str">
        <f t="shared" ca="1" si="5"/>
        <v>GoldMetalor Technologies S.A.</v>
      </c>
    </row>
    <row r="18" spans="1:28" s="228" customFormat="1" ht="19.899999999999999" customHeight="1">
      <c r="A18" s="181" t="s">
        <v>738</v>
      </c>
      <c r="B18" s="182" t="str">
        <f ca="1">IF(LEN(A18)=0,"",INDEX('Smelter Look-up'!$A:$A,MATCH($A18,'Smelter Look-up'!$E:$E,0)))</f>
        <v>Gold</v>
      </c>
      <c r="C18" s="186" t="str">
        <f ca="1">IF(LEN(A18)=0,"",INDEX('Smelter Look-up'!$C:$C,MATCH($A18,'Smelter Look-up'!$E:$E,0)))</f>
        <v>Umicore S.A. Business Unit Precious Metals Refining</v>
      </c>
      <c r="D18" s="233"/>
      <c r="E18" s="182" t="str">
        <f ca="1">IF(ISERROR($V18),"",OFFSET('Smelter Look-up'!$D$4,$V18-4,0)&amp;"")</f>
        <v>BELGIUM</v>
      </c>
      <c r="F18" s="182" t="str">
        <f ca="1">IF(ISERROR($V18),"",OFFSET('Smelter Look-up'!$E$4,$V18-4,0))</f>
        <v>CID001980</v>
      </c>
      <c r="G18" s="182" t="str">
        <f ca="1">IF(C18=$X$4,IF(ISERROR($V18),"Enter smelter details","RMI"),IF(ISERROR($V18),"",OFFSET('Smelter Look-up'!$F$4,$V18-4,0)))</f>
        <v>RMI</v>
      </c>
      <c r="H18" s="183">
        <f ca="1">IF(ISERROR($V18),"",OFFSET('Smelter Look-up'!$G$4,$V18-4,0))</f>
        <v>0</v>
      </c>
      <c r="I18" s="184" t="str">
        <f ca="1">IF(ISERROR($V18),"",OFFSET('Smelter Look-up'!$H$4,$V18-4,0))</f>
        <v>Hoboken</v>
      </c>
      <c r="J18" s="184" t="str">
        <f ca="1">IF(ISERROR($V18),"",OFFSET('Smelter Look-up'!$I$4,$V18-4,0))</f>
        <v>Antwerpen</v>
      </c>
      <c r="K18" s="225"/>
      <c r="L18" s="225"/>
      <c r="M18" s="225"/>
      <c r="N18" s="225"/>
      <c r="O18" s="225"/>
      <c r="P18" s="185" t="s">
        <v>490</v>
      </c>
      <c r="Q18" s="226" t="s">
        <v>15667</v>
      </c>
      <c r="R18" s="182" t="str">
        <f ca="1">IF(ISERROR($V18),"",OFFSET('Smelter Look-up'!$C$4,$V18-4,0)&amp;"")</f>
        <v>Umicore S.A. Business Unit Precious Metals Refining</v>
      </c>
      <c r="S18" s="181" t="str">
        <f t="shared" ca="1" si="3"/>
        <v>BE</v>
      </c>
      <c r="T18" s="181" t="str">
        <f ca="1">IF(B18="","",IF(ISERROR(MATCH($J18,SorP!$B$1:$B$6230,0)),"",INDIRECT("'SorP'!$A$"&amp;MATCH($J18,SorP!$B$1:$B$6230,0))))</f>
        <v>BE-VAN</v>
      </c>
      <c r="U18" s="201"/>
      <c r="V18" s="227">
        <f ca="1">IF(C18="",NA(),IF(OR(C18="Smelter not listed",C18="Smelter not yet identified"),MATCH($B18&amp;$D18,'Smelter Look-up'!$J:$J,0),MATCH($B18&amp;$C18,'Smelter Look-up'!$J:$J,0)))</f>
        <v>293</v>
      </c>
      <c r="X18" s="228">
        <f t="shared" ca="1" si="4"/>
        <v>0</v>
      </c>
      <c r="AB18" s="229" t="str">
        <f t="shared" ca="1" si="5"/>
        <v>GoldUmicore S.A. Business Unit Precious Metals Refining</v>
      </c>
    </row>
    <row r="19" spans="1:28" s="228" customFormat="1" ht="51">
      <c r="A19" s="181" t="s">
        <v>654</v>
      </c>
      <c r="B19" s="182" t="str">
        <f ca="1">IF(LEN(A19)=0,"",INDEX('Smelter Look-up'!$A:$A,MATCH($A19,'Smelter Look-up'!$E:$E,0)))</f>
        <v>Gold</v>
      </c>
      <c r="C19" s="186" t="str">
        <f ca="1">IF(LEN(A19)=0,"",INDEX('Smelter Look-up'!$C:$C,MATCH($A19,'Smelter Look-up'!$E:$E,0)))</f>
        <v>Argor-Heraeus S.A.</v>
      </c>
      <c r="D19" s="233"/>
      <c r="E19" s="182" t="str">
        <f ca="1">IF(ISERROR($V19),"",OFFSET('Smelter Look-up'!$D$4,$V19-4,0)&amp;"")</f>
        <v>SWITZERLAND</v>
      </c>
      <c r="F19" s="182" t="str">
        <f ca="1">IF(ISERROR($V19),"",OFFSET('Smelter Look-up'!$E$4,$V19-4,0))</f>
        <v>CID000077</v>
      </c>
      <c r="G19" s="182" t="str">
        <f ca="1">IF(C19=$X$4,IF(ISERROR($V19),"Enter smelter details","RMI"),IF(ISERROR($V19),"",OFFSET('Smelter Look-up'!$F$4,$V19-4,0)))</f>
        <v>RMI</v>
      </c>
      <c r="H19" s="183">
        <f ca="1">IF(ISERROR($V19),"",OFFSET('Smelter Look-up'!$G$4,$V19-4,0))</f>
        <v>0</v>
      </c>
      <c r="I19" s="184" t="str">
        <f ca="1">IF(ISERROR($V19),"",OFFSET('Smelter Look-up'!$H$4,$V19-4,0))</f>
        <v>Mendrisio</v>
      </c>
      <c r="J19" s="184" t="str">
        <f ca="1">IF(ISERROR($V19),"",OFFSET('Smelter Look-up'!$I$4,$V19-4,0))</f>
        <v>Ticino</v>
      </c>
      <c r="K19" s="225"/>
      <c r="L19" s="225"/>
      <c r="M19" s="225"/>
      <c r="N19" s="225"/>
      <c r="O19" s="225"/>
      <c r="P19" s="185" t="s">
        <v>490</v>
      </c>
      <c r="Q19" s="226"/>
      <c r="R19" s="182" t="str">
        <f ca="1">IF(ISERROR($V19),"",OFFSET('Smelter Look-up'!$C$4,$V19-4,0)&amp;"")</f>
        <v>Argor-Heraeus S.A.</v>
      </c>
      <c r="S19" s="181" t="str">
        <f t="shared" ca="1" si="3"/>
        <v>CH</v>
      </c>
      <c r="T19" s="181" t="str">
        <f ca="1">IF(B19="","",IF(ISERROR(MATCH($J19,SorP!$B$1:$B$6230,0)),"",INDIRECT("'SorP'!$A$"&amp;MATCH($J19,SorP!$B$1:$B$6230,0))))</f>
        <v>CH-TI</v>
      </c>
      <c r="U19" s="201"/>
      <c r="V19" s="227">
        <f ca="1">IF(C19="",NA(),IF(OR(C19="Smelter not listed",C19="Smelter not yet identified"),MATCH($B19&amp;$D19,'Smelter Look-up'!$J:$J,0),MATCH($B19&amp;$C19,'Smelter Look-up'!$J:$J,0)))</f>
        <v>28</v>
      </c>
      <c r="X19" s="228">
        <f t="shared" ca="1" si="4"/>
        <v>0</v>
      </c>
      <c r="AB19" s="229" t="str">
        <f t="shared" ca="1" si="5"/>
        <v>GoldArgor-Heraeus S.A.</v>
      </c>
    </row>
    <row r="20" spans="1:28" s="228" customFormat="1" ht="25.5">
      <c r="A20" s="181" t="s">
        <v>658</v>
      </c>
      <c r="B20" s="182" t="str">
        <f ca="1">IF(LEN(A20)=0,"",INDEX('Smelter Look-up'!$A:$A,MATCH($A20,'Smelter Look-up'!$E:$E,0)))</f>
        <v>Gold</v>
      </c>
      <c r="C20" s="186" t="str">
        <f ca="1">IF(LEN(A20)=0,"",INDEX('Smelter Look-up'!$C:$C,MATCH($A20,'Smelter Look-up'!$E:$E,0)))</f>
        <v>Aurubis AG</v>
      </c>
      <c r="D20" s="233"/>
      <c r="E20" s="182" t="str">
        <f ca="1">IF(ISERROR($V20),"",OFFSET('Smelter Look-up'!$D$4,$V20-4,0)&amp;"")</f>
        <v>GERMANY</v>
      </c>
      <c r="F20" s="182" t="str">
        <f ca="1">IF(ISERROR($V20),"",OFFSET('Smelter Look-up'!$E$4,$V20-4,0))</f>
        <v>CID000113</v>
      </c>
      <c r="G20" s="182" t="str">
        <f ca="1">IF(C20=$X$4,IF(ISERROR($V20),"Enter smelter details","RMI"),IF(ISERROR($V20),"",OFFSET('Smelter Look-up'!$F$4,$V20-4,0)))</f>
        <v>RMI</v>
      </c>
      <c r="H20" s="183">
        <f ca="1">IF(ISERROR($V20),"",OFFSET('Smelter Look-up'!$G$4,$V20-4,0))</f>
        <v>0</v>
      </c>
      <c r="I20" s="184" t="str">
        <f ca="1">IF(ISERROR($V20),"",OFFSET('Smelter Look-up'!$H$4,$V20-4,0))</f>
        <v>Hamburg</v>
      </c>
      <c r="J20" s="184" t="str">
        <f ca="1">IF(ISERROR($V20),"",OFFSET('Smelter Look-up'!$I$4,$V20-4,0))</f>
        <v>Hamburg</v>
      </c>
      <c r="K20" s="225"/>
      <c r="L20" s="225"/>
      <c r="M20" s="225"/>
      <c r="N20" s="225"/>
      <c r="O20" s="225"/>
      <c r="P20" s="185" t="s">
        <v>490</v>
      </c>
      <c r="Q20" s="226"/>
      <c r="R20" s="182" t="str">
        <f ca="1">IF(ISERROR($V20),"",OFFSET('Smelter Look-up'!$C$4,$V20-4,0)&amp;"")</f>
        <v>Aurubis AG</v>
      </c>
      <c r="S20" s="181" t="str">
        <f t="shared" ca="1" si="3"/>
        <v>DE</v>
      </c>
      <c r="T20" s="181" t="str">
        <f ca="1">IF(B20="","",IF(ISERROR(MATCH($J20,SorP!$B$1:$B$6230,0)),"",INDIRECT("'SorP'!$A$"&amp;MATCH($J20,SorP!$B$1:$B$6230,0))))</f>
        <v>DE-HH</v>
      </c>
      <c r="U20" s="201"/>
      <c r="V20" s="227">
        <f ca="1">IF(C20="",NA(),IF(OR(C20="Smelter not listed",C20="Smelter not yet identified"),MATCH($B20&amp;$D20,'Smelter Look-up'!$J:$J,0),MATCH($B20&amp;$C20,'Smelter Look-up'!$J:$J,0)))</f>
        <v>37</v>
      </c>
      <c r="X20" s="228">
        <f t="shared" ca="1" si="4"/>
        <v>0</v>
      </c>
      <c r="AB20" s="229" t="str">
        <f t="shared" ca="1" si="5"/>
        <v>GoldAurubis AG</v>
      </c>
    </row>
    <row r="21" spans="1:28" s="228" customFormat="1" ht="76.5">
      <c r="A21" s="181" t="s">
        <v>774</v>
      </c>
      <c r="B21" s="182" t="str">
        <f ca="1">IF(LEN(A21)=0,"",INDEX('Smelter Look-up'!$A:$A,MATCH($A21,'Smelter Look-up'!$E:$E,0)))</f>
        <v>Tin</v>
      </c>
      <c r="C21" s="186" t="str">
        <f ca="1">IF(LEN(A21)=0,"",INDEX('Smelter Look-up'!$C:$C,MATCH($A21,'Smelter Look-up'!$E:$E,0)))</f>
        <v>Malaysia Smelting Corporation (MSC)</v>
      </c>
      <c r="D21" s="233"/>
      <c r="E21" s="182" t="str">
        <f ca="1">IF(ISERROR($V21),"",OFFSET('Smelter Look-up'!$D$4,$V21-4,0)&amp;"")</f>
        <v>MALAYSIA</v>
      </c>
      <c r="F21" s="182" t="str">
        <f ca="1">IF(ISERROR($V21),"",OFFSET('Smelter Look-up'!$E$4,$V21-4,0))</f>
        <v>CID001105</v>
      </c>
      <c r="G21" s="182" t="str">
        <f ca="1">IF(C21=$X$4,IF(ISERROR($V21),"Enter smelter details","RMI"),IF(ISERROR($V21),"",OFFSET('Smelter Look-up'!$F$4,$V21-4,0)))</f>
        <v>RMI</v>
      </c>
      <c r="H21" s="183">
        <f ca="1">IF(ISERROR($V21),"",OFFSET('Smelter Look-up'!$G$4,$V21-4,0))</f>
        <v>0</v>
      </c>
      <c r="I21" s="184" t="str">
        <f ca="1">IF(ISERROR($V21),"",OFFSET('Smelter Look-up'!$H$4,$V21-4,0))</f>
        <v>Butterworth</v>
      </c>
      <c r="J21" s="184" t="str">
        <f ca="1">IF(ISERROR($V21),"",OFFSET('Smelter Look-up'!$I$4,$V21-4,0))</f>
        <v>Pulau Pinang</v>
      </c>
      <c r="K21" s="225"/>
      <c r="L21" s="225"/>
      <c r="M21" s="225"/>
      <c r="N21" s="225"/>
      <c r="O21" s="225"/>
      <c r="P21" s="185" t="s">
        <v>490</v>
      </c>
      <c r="Q21" s="226"/>
      <c r="R21" s="182" t="str">
        <f ca="1">IF(ISERROR($V21),"",OFFSET('Smelter Look-up'!$C$4,$V21-4,0)&amp;"")</f>
        <v>Malaysia Smelting Corporation (MSC)</v>
      </c>
      <c r="S21" s="181" t="str">
        <f t="shared" ca="1" si="3"/>
        <v>MY</v>
      </c>
      <c r="T21" s="181" t="str">
        <f ca="1">IF(B21="","",IF(ISERROR(MATCH($J21,SorP!$B$1:$B$6230,0)),"",INDIRECT("'SorP'!$A$"&amp;MATCH($J21,SorP!$B$1:$B$6230,0))))</f>
        <v>MY-07</v>
      </c>
      <c r="U21" s="201"/>
      <c r="V21" s="227">
        <f ca="1">IF(C21="",NA(),IF(OR(C21="Smelter not listed",C21="Smelter not yet identified"),MATCH($B21&amp;$D21,'Smelter Look-up'!$J:$J,0),MATCH($B21&amp;$C21,'Smelter Look-up'!$J:$J,0)))</f>
        <v>457</v>
      </c>
      <c r="X21" s="228">
        <f t="shared" ca="1" si="4"/>
        <v>0</v>
      </c>
      <c r="AB21" s="229" t="str">
        <f t="shared" ca="1" si="5"/>
        <v>TinMalaysia Smelting Corporation (MSC)</v>
      </c>
    </row>
    <row r="22" spans="1:28" s="228" customFormat="1" ht="76.5">
      <c r="A22" s="181" t="s">
        <v>789</v>
      </c>
      <c r="B22" s="182" t="str">
        <f ca="1">IF(LEN(A22)=0,"",INDEX('Smelter Look-up'!$A:$A,MATCH($A22,'Smelter Look-up'!$E:$E,0)))</f>
        <v>Tin</v>
      </c>
      <c r="C22" s="186" t="str">
        <f ca="1">IF(LEN(A22)=0,"",INDEX('Smelter Look-up'!$C:$C,MATCH($A22,'Smelter Look-up'!$E:$E,0)))</f>
        <v>White Solder Metalurgia e Mineracao Ltda.</v>
      </c>
      <c r="D22" s="233"/>
      <c r="E22" s="182" t="str">
        <f ca="1">IF(ISERROR($V22),"",OFFSET('Smelter Look-up'!$D$4,$V22-4,0)&amp;"")</f>
        <v>BRAZIL</v>
      </c>
      <c r="F22" s="182" t="str">
        <f ca="1">IF(ISERROR($V22),"",OFFSET('Smelter Look-up'!$E$4,$V22-4,0))</f>
        <v>CID002036</v>
      </c>
      <c r="G22" s="182" t="str">
        <f ca="1">IF(C22=$X$4,IF(ISERROR($V22),"Enter smelter details","RMI"),IF(ISERROR($V22),"",OFFSET('Smelter Look-up'!$F$4,$V22-4,0)))</f>
        <v>RMI</v>
      </c>
      <c r="H22" s="183">
        <f ca="1">IF(ISERROR($V22),"",OFFSET('Smelter Look-up'!$G$4,$V22-4,0))</f>
        <v>0</v>
      </c>
      <c r="I22" s="184" t="str">
        <f ca="1">IF(ISERROR($V22),"",OFFSET('Smelter Look-up'!$H$4,$V22-4,0))</f>
        <v>Ariquemes</v>
      </c>
      <c r="J22" s="184" t="str">
        <f ca="1">IF(ISERROR($V22),"",OFFSET('Smelter Look-up'!$I$4,$V22-4,0))</f>
        <v>Rondônia</v>
      </c>
      <c r="K22" s="225"/>
      <c r="L22" s="225"/>
      <c r="M22" s="225"/>
      <c r="N22" s="225"/>
      <c r="O22" s="225"/>
      <c r="P22" s="185" t="s">
        <v>490</v>
      </c>
      <c r="Q22" s="226"/>
      <c r="R22" s="182" t="str">
        <f ca="1">IF(ISERROR($V22),"",OFFSET('Smelter Look-up'!$C$4,$V22-4,0)&amp;"")</f>
        <v>White Solder Metalurgia e Mineracao Ltda.</v>
      </c>
      <c r="S22" s="181" t="str">
        <f t="shared" ca="1" si="3"/>
        <v>BR</v>
      </c>
      <c r="T22" s="181" t="str">
        <f ca="1">IF(B22="","",IF(ISERROR(MATCH($J22,SorP!$B$1:$B$6230,0)),"",INDIRECT("'SorP'!$A$"&amp;MATCH($J22,SorP!$B$1:$B$6230,0))))</f>
        <v>BR-RO</v>
      </c>
      <c r="U22" s="201"/>
      <c r="V22" s="227">
        <f ca="1">IF(C22="",NA(),IF(OR(C22="Smelter not listed",C22="Smelter not yet identified"),MATCH($B22&amp;$D22,'Smelter Look-up'!$J:$J,0),MATCH($B22&amp;$C22,'Smelter Look-up'!$J:$J,0)))</f>
        <v>532</v>
      </c>
      <c r="X22" s="228">
        <f t="shared" ca="1" si="4"/>
        <v>0</v>
      </c>
      <c r="AB22" s="229" t="str">
        <f t="shared" ca="1" si="5"/>
        <v>TinWhite Solder Metalurgia e Mineracao Ltda.</v>
      </c>
    </row>
    <row r="23" spans="1:28" s="228" customFormat="1" ht="51">
      <c r="A23" s="181" t="s">
        <v>782</v>
      </c>
      <c r="B23" s="182" t="str">
        <f ca="1">IF(LEN(A23)=0,"",INDEX('Smelter Look-up'!$A:$A,MATCH($A23,'Smelter Look-up'!$E:$E,0)))</f>
        <v>Tin</v>
      </c>
      <c r="C23" s="186" t="str">
        <f ca="1">IF(LEN(A23)=0,"",INDEX('Smelter Look-up'!$C:$C,MATCH($A23,'Smelter Look-up'!$E:$E,0)))</f>
        <v>PT Mitra Stania Prima</v>
      </c>
      <c r="D23" s="233"/>
      <c r="E23" s="182" t="str">
        <f ca="1">IF(ISERROR($V23),"",OFFSET('Smelter Look-up'!$D$4,$V23-4,0)&amp;"")</f>
        <v>INDONESIA</v>
      </c>
      <c r="F23" s="182" t="str">
        <f ca="1">IF(ISERROR($V23),"",OFFSET('Smelter Look-up'!$E$4,$V23-4,0))</f>
        <v>CID001453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5"/>
      <c r="L23" s="225"/>
      <c r="M23" s="225"/>
      <c r="N23" s="225"/>
      <c r="O23" s="225"/>
      <c r="P23" s="185" t="s">
        <v>490</v>
      </c>
      <c r="Q23" s="226"/>
      <c r="R23" s="182" t="str">
        <f ca="1">IF(ISERROR($V23),"",OFFSET('Smelter Look-up'!$C$4,$V23-4,0)&amp;"")</f>
        <v>PT Mitra Stania Prima</v>
      </c>
      <c r="S23" s="181" t="str">
        <f t="shared" ca="1" si="3"/>
        <v>ID</v>
      </c>
      <c r="T23" s="181" t="str">
        <f ca="1">IF(B23="","",IF(ISERROR(MATCH($J23,SorP!$B$1:$B$6230,0)),"",INDIRECT("'SorP'!$A$"&amp;MATCH($J23,SorP!$B$1:$B$6230,0))))</f>
        <v>ID-BB</v>
      </c>
      <c r="U23" s="201"/>
      <c r="V23" s="227">
        <f ca="1">IF(C23="",NA(),IF(OR(C23="Smelter not listed",C23="Smelter not yet identified"),MATCH($B23&amp;$D23,'Smelter Look-up'!$J:$J,0),MATCH($B23&amp;$C23,'Smelter Look-up'!$J:$J,0)))</f>
        <v>496</v>
      </c>
      <c r="X23" s="228">
        <f t="shared" ca="1" si="4"/>
        <v>0</v>
      </c>
      <c r="AB23" s="229" t="str">
        <f t="shared" ca="1" si="5"/>
        <v>TinPT Mitra Stania Prima</v>
      </c>
    </row>
    <row r="24" spans="1:28" s="228" customFormat="1" ht="127.5">
      <c r="A24" s="181" t="s">
        <v>2222</v>
      </c>
      <c r="B24" s="182" t="str">
        <f ca="1">IF(LEN(A24)=0,"",INDEX('Smelter Look-up'!$A:$A,MATCH($A24,'Smelter Look-up'!$E:$E,0)))</f>
        <v>Gold</v>
      </c>
      <c r="C24" s="186" t="str">
        <f ca="1">IF(LEN(A24)=0,"",INDEX('Smelter Look-up'!$C:$C,MATCH($A24,'Smelter Look-up'!$E:$E,0)))</f>
        <v>Ogussa Osterreichische Gold- und Silber-Scheideanstalt GmbH</v>
      </c>
      <c r="D24" s="233"/>
      <c r="E24" s="182" t="str">
        <f ca="1">IF(ISERROR($V24),"",OFFSET('Smelter Look-up'!$D$4,$V24-4,0)&amp;"")</f>
        <v>AUSTRIA</v>
      </c>
      <c r="F24" s="182" t="str">
        <f ca="1">IF(ISERROR($V24),"",OFFSET('Smelter Look-up'!$E$4,$V24-4,0))</f>
        <v>CID002779</v>
      </c>
      <c r="G24" s="182" t="str">
        <f ca="1">IF(C24=$X$4,IF(ISERROR($V24),"Enter smelter details","RMI"),IF(ISERROR($V24),"",OFFSET('Smelter Look-up'!$F$4,$V24-4,0)))</f>
        <v>RMI</v>
      </c>
      <c r="H24" s="183">
        <f ca="1">IF(ISERROR($V24),"",OFFSET('Smelter Look-up'!$G$4,$V24-4,0))</f>
        <v>0</v>
      </c>
      <c r="I24" s="184" t="str">
        <f ca="1">IF(ISERROR($V24),"",OFFSET('Smelter Look-up'!$H$4,$V24-4,0))</f>
        <v>Vienna</v>
      </c>
      <c r="J24" s="184" t="str">
        <f ca="1">IF(ISERROR($V24),"",OFFSET('Smelter Look-up'!$I$4,$V24-4,0))</f>
        <v>Wien</v>
      </c>
      <c r="K24" s="225"/>
      <c r="L24" s="225"/>
      <c r="M24" s="225"/>
      <c r="N24" s="225"/>
      <c r="O24" s="225"/>
      <c r="P24" s="185" t="s">
        <v>490</v>
      </c>
      <c r="Q24" s="226"/>
      <c r="R24" s="182" t="str">
        <f ca="1">IF(ISERROR($V24),"",OFFSET('Smelter Look-up'!$C$4,$V24-4,0)&amp;"")</f>
        <v>Ogussa Osterreichische Gold- und Silber-Scheideanstalt GmbH</v>
      </c>
      <c r="S24" s="181" t="str">
        <f t="shared" ca="1" si="3"/>
        <v>AT</v>
      </c>
      <c r="T24" s="181" t="str">
        <f ca="1">IF(B24="","",IF(ISERROR(MATCH($J24,SorP!$B$1:$B$6230,0)),"",INDIRECT("'SorP'!$A$"&amp;MATCH($J24,SorP!$B$1:$B$6230,0))))</f>
        <v>AT-9</v>
      </c>
      <c r="U24" s="201"/>
      <c r="V24" s="227">
        <f ca="1">IF(C24="",NA(),IF(OR(C24="Smelter not listed",C24="Smelter not yet identified"),MATCH($B24&amp;$D24,'Smelter Look-up'!$J:$J,0),MATCH($B24&amp;$C24,'Smelter Look-up'!$J:$J,0)))</f>
        <v>196</v>
      </c>
      <c r="X24" s="228">
        <f t="shared" ca="1" si="4"/>
        <v>0</v>
      </c>
      <c r="AB24" s="229" t="str">
        <f t="shared" ca="1" si="5"/>
        <v>GoldOgussa Osterreichische Gold- und Silber-Scheideanstalt GmbH</v>
      </c>
    </row>
    <row r="25" spans="1:28" s="228" customFormat="1" ht="51">
      <c r="A25" s="181" t="s">
        <v>662</v>
      </c>
      <c r="B25" s="182" t="str">
        <f ca="1">IF(LEN(A25)=0,"",INDEX('Smelter Look-up'!$A:$A,MATCH($A25,'Smelter Look-up'!$E:$E,0)))</f>
        <v>Gold</v>
      </c>
      <c r="C25" s="186" t="str">
        <f ca="1">IF(LEN(A25)=0,"",INDEX('Smelter Look-up'!$C:$C,MATCH($A25,'Smelter Look-up'!$E:$E,0)))</f>
        <v>C. Hafner GmbH + Co. KG</v>
      </c>
      <c r="D25" s="233"/>
      <c r="E25" s="182" t="str">
        <f ca="1">IF(ISERROR($V25),"",OFFSET('Smelter Look-up'!$D$4,$V25-4,0)&amp;"")</f>
        <v>GERMANY</v>
      </c>
      <c r="F25" s="182" t="str">
        <f ca="1">IF(ISERROR($V25),"",OFFSET('Smelter Look-up'!$E$4,$V25-4,0))</f>
        <v>CID000176</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5"/>
      <c r="L25" s="225"/>
      <c r="M25" s="225"/>
      <c r="N25" s="225"/>
      <c r="O25" s="225"/>
      <c r="P25" s="185" t="s">
        <v>490</v>
      </c>
      <c r="Q25" s="226"/>
      <c r="R25" s="182" t="str">
        <f ca="1">IF(ISERROR($V25),"",OFFSET('Smelter Look-up'!$C$4,$V25-4,0)&amp;"")</f>
        <v>C. Hafner GmbH + Co. KG</v>
      </c>
      <c r="S25" s="181" t="str">
        <f t="shared" ca="1" si="3"/>
        <v>DE</v>
      </c>
      <c r="T25" s="181" t="str">
        <f ca="1">IF(B25="","",IF(ISERROR(MATCH($J25,SorP!$B$1:$B$6230,0)),"",INDIRECT("'SorP'!$A$"&amp;MATCH($J25,SorP!$B$1:$B$6230,0))))</f>
        <v>DE-BW</v>
      </c>
      <c r="U25" s="201"/>
      <c r="V25" s="227">
        <f ca="1">IF(C25="",NA(),IF(OR(C25="Smelter not listed",C25="Smelter not yet identified"),MATCH($B25&amp;$D25,'Smelter Look-up'!$J:$J,0),MATCH($B25&amp;$C25,'Smelter Look-up'!$J:$J,0)))</f>
        <v>43</v>
      </c>
      <c r="X25" s="228">
        <f t="shared" ca="1" si="4"/>
        <v>0</v>
      </c>
      <c r="AB25" s="229" t="str">
        <f t="shared" ca="1" si="5"/>
        <v>GoldC. Hafner GmbH + Co. KG</v>
      </c>
    </row>
    <row r="26" spans="1:28" s="228" customFormat="1" ht="51">
      <c r="A26" s="181" t="s">
        <v>678</v>
      </c>
      <c r="B26" s="182" t="str">
        <f ca="1">IF(LEN(A26)=0,"",INDEX('Smelter Look-up'!$A:$A,MATCH($A26,'Smelter Look-up'!$E:$E,0)))</f>
        <v>Gold</v>
      </c>
      <c r="C26" s="186" t="str">
        <f ca="1">IF(LEN(A26)=0,"",INDEX('Smelter Look-up'!$C:$C,MATCH($A26,'Smelter Look-up'!$E:$E,0)))</f>
        <v>Heimerle + Meule GmbH</v>
      </c>
      <c r="D26" s="233"/>
      <c r="E26" s="182" t="str">
        <f ca="1">IF(ISERROR($V26),"",OFFSET('Smelter Look-up'!$D$4,$V26-4,0)&amp;"")</f>
        <v>GERMANY</v>
      </c>
      <c r="F26" s="182" t="str">
        <f ca="1">IF(ISERROR($V26),"",OFFSET('Smelter Look-up'!$E$4,$V26-4,0))</f>
        <v>CID000694</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5"/>
      <c r="L26" s="225"/>
      <c r="M26" s="225"/>
      <c r="N26" s="225"/>
      <c r="O26" s="225"/>
      <c r="P26" s="185" t="s">
        <v>490</v>
      </c>
      <c r="Q26" s="226"/>
      <c r="R26" s="182" t="str">
        <f ca="1">IF(ISERROR($V26),"",OFFSET('Smelter Look-up'!$C$4,$V26-4,0)&amp;"")</f>
        <v>Heimerle + Meule GmbH</v>
      </c>
      <c r="S26" s="181" t="str">
        <f t="shared" ca="1" si="3"/>
        <v>DE</v>
      </c>
      <c r="T26" s="181" t="str">
        <f ca="1">IF(B26="","",IF(ISERROR(MATCH($J26,SorP!$B$1:$B$6230,0)),"",INDIRECT("'SorP'!$A$"&amp;MATCH($J26,SorP!$B$1:$B$6230,0))))</f>
        <v>DE-BW</v>
      </c>
      <c r="U26" s="201"/>
      <c r="V26" s="227">
        <f ca="1">IF(C26="",NA(),IF(OR(C26="Smelter not listed",C26="Smelter not yet identified"),MATCH($B26&amp;$D26,'Smelter Look-up'!$J:$J,0),MATCH($B26&amp;$C26,'Smelter Look-up'!$J:$J,0)))</f>
        <v>102</v>
      </c>
      <c r="X26" s="228">
        <f t="shared" ca="1" si="4"/>
        <v>0</v>
      </c>
      <c r="AB26" s="229" t="str">
        <f t="shared" ca="1" si="5"/>
        <v>GoldHeimerle + Meule GmbH</v>
      </c>
    </row>
    <row r="27" spans="1:28" s="228" customFormat="1" ht="25.5">
      <c r="A27" s="181" t="s">
        <v>766</v>
      </c>
      <c r="B27" s="182" t="str">
        <f ca="1">IF(LEN(A27)=0,"",INDEX('Smelter Look-up'!$A:$A,MATCH($A27,'Smelter Look-up'!$E:$E,0)))</f>
        <v>Tin</v>
      </c>
      <c r="C27" s="186" t="str">
        <f ca="1">IF(LEN(A27)=0,"",INDEX('Smelter Look-up'!$C:$C,MATCH($A27,'Smelter Look-up'!$E:$E,0)))</f>
        <v>Alpha</v>
      </c>
      <c r="D27" s="233"/>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5"/>
      <c r="L27" s="225"/>
      <c r="M27" s="225"/>
      <c r="N27" s="225"/>
      <c r="O27" s="225"/>
      <c r="P27" s="185" t="s">
        <v>490</v>
      </c>
      <c r="Q27" s="226"/>
      <c r="R27" s="182" t="str">
        <f ca="1">IF(ISERROR($V27),"",OFFSET('Smelter Look-up'!$C$4,$V27-4,0)&amp;"")</f>
        <v>Alpha</v>
      </c>
      <c r="S27" s="181" t="str">
        <f t="shared" ca="1" si="3"/>
        <v>US</v>
      </c>
      <c r="T27" s="181" t="str">
        <f ca="1">IF(B27="","",IF(ISERROR(MATCH($J27,SorP!$B$1:$B$6230,0)),"",INDIRECT("'SorP'!$A$"&amp;MATCH($J27,SorP!$B$1:$B$6230,0))))</f>
        <v>US-PA</v>
      </c>
      <c r="U27" s="201"/>
      <c r="V27" s="227">
        <f ca="1">IF(C27="",NA(),IF(OR(C27="Smelter not listed",C27="Smelter not yet identified"),MATCH($B27&amp;$D27,'Smelter Look-up'!$J:$J,0),MATCH($B27&amp;$C27,'Smelter Look-up'!$J:$J,0)))</f>
        <v>390</v>
      </c>
      <c r="X27" s="228">
        <f t="shared" ca="1" si="4"/>
        <v>0</v>
      </c>
      <c r="AB27" s="229" t="str">
        <f t="shared" ca="1" si="5"/>
        <v>TinAlpha</v>
      </c>
    </row>
    <row r="28" spans="1:28" s="228" customFormat="1" ht="63.75">
      <c r="A28" s="181" t="s">
        <v>773</v>
      </c>
      <c r="B28" s="182" t="str">
        <f ca="1">IF(LEN(A28)=0,"",INDEX('Smelter Look-up'!$A:$A,MATCH($A28,'Smelter Look-up'!$E:$E,0)))</f>
        <v>Tin</v>
      </c>
      <c r="C28" s="186" t="str">
        <f ca="1">IF(LEN(A28)=0,"",INDEX('Smelter Look-up'!$C:$C,MATCH($A28,'Smelter Look-up'!$E:$E,0)))</f>
        <v>China Tin Group Co., Ltd.</v>
      </c>
      <c r="D28" s="233"/>
      <c r="E28" s="182" t="str">
        <f ca="1">IF(ISERROR($V28),"",OFFSET('Smelter Look-up'!$D$4,$V28-4,0)&amp;"")</f>
        <v>CHINA</v>
      </c>
      <c r="F28" s="182" t="str">
        <f ca="1">IF(ISERROR($V28),"",OFFSET('Smelter Look-up'!$E$4,$V28-4,0))</f>
        <v>CID001070</v>
      </c>
      <c r="G28" s="182" t="str">
        <f ca="1">IF(C28=$X$4,IF(ISERROR($V28),"Enter smelter details","RMI"),IF(ISERROR($V28),"",OFFSET('Smelter Look-up'!$F$4,$V28-4,0)))</f>
        <v>RMI</v>
      </c>
      <c r="H28" s="183">
        <f ca="1">IF(ISERROR($V28),"",OFFSET('Smelter Look-up'!$G$4,$V28-4,0))</f>
        <v>0</v>
      </c>
      <c r="I28" s="184" t="str">
        <f ca="1">IF(ISERROR($V28),"",OFFSET('Smelter Look-up'!$H$4,$V28-4,0))</f>
        <v>Laibin</v>
      </c>
      <c r="J28" s="184" t="str">
        <f ca="1">IF(ISERROR($V28),"",OFFSET('Smelter Look-up'!$I$4,$V28-4,0))</f>
        <v>Guangxi Zhuangzu Zizhiqu</v>
      </c>
      <c r="K28" s="225"/>
      <c r="L28" s="225"/>
      <c r="M28" s="225"/>
      <c r="N28" s="225"/>
      <c r="O28" s="225"/>
      <c r="P28" s="185" t="s">
        <v>490</v>
      </c>
      <c r="Q28" s="226"/>
      <c r="R28" s="182" t="str">
        <f ca="1">IF(ISERROR($V28),"",OFFSET('Smelter Look-up'!$C$4,$V28-4,0)&amp;"")</f>
        <v>China Tin Group Co., Ltd.</v>
      </c>
      <c r="S28" s="181" t="str">
        <f t="shared" ca="1" si="3"/>
        <v>CN</v>
      </c>
      <c r="T28" s="181" t="str">
        <f ca="1">IF(B28="","",IF(ISERROR(MATCH($J28,SorP!$B$1:$B$6230,0)),"",INDIRECT("'SorP'!$A$"&amp;MATCH($J28,SorP!$B$1:$B$6230,0))))</f>
        <v>CN-GX</v>
      </c>
      <c r="U28" s="201"/>
      <c r="V28" s="227">
        <f ca="1">IF(C28="",NA(),IF(OR(C28="Smelter not listed",C28="Smelter not yet identified"),MATCH($B28&amp;$D28,'Smelter Look-up'!$J:$J,0),MATCH($B28&amp;$C28,'Smelter Look-up'!$J:$J,0)))</f>
        <v>402</v>
      </c>
      <c r="X28" s="228">
        <f t="shared" ca="1" si="4"/>
        <v>0</v>
      </c>
      <c r="AB28" s="229" t="str">
        <f t="shared" ca="1" si="5"/>
        <v>TinChina Tin Group Co., Ltd.</v>
      </c>
    </row>
    <row r="29" spans="1:28" s="228" customFormat="1" ht="25.5">
      <c r="A29" s="181" t="s">
        <v>769</v>
      </c>
      <c r="B29" s="182" t="str">
        <f ca="1">IF(LEN(A29)=0,"",INDEX('Smelter Look-up'!$A:$A,MATCH($A29,'Smelter Look-up'!$E:$E,0)))</f>
        <v>Tin</v>
      </c>
      <c r="C29" s="186" t="str">
        <f ca="1">IF(LEN(A29)=0,"",INDEX('Smelter Look-up'!$C:$C,MATCH($A29,'Smelter Look-up'!$E:$E,0)))</f>
        <v>Fenix Metals</v>
      </c>
      <c r="D29" s="233"/>
      <c r="E29" s="182" t="str">
        <f ca="1">IF(ISERROR($V29),"",OFFSET('Smelter Look-up'!$D$4,$V29-4,0)&amp;"")</f>
        <v>POLAND</v>
      </c>
      <c r="F29" s="182" t="str">
        <f ca="1">IF(ISERROR($V29),"",OFFSET('Smelter Look-up'!$E$4,$V29-4,0))</f>
        <v>CID000468</v>
      </c>
      <c r="G29" s="182" t="str">
        <f ca="1">IF(C29=$X$4,IF(ISERROR($V29),"Enter smelter details","RMI"),IF(ISERROR($V29),"",OFFSET('Smelter Look-up'!$F$4,$V29-4,0)))</f>
        <v>RMI</v>
      </c>
      <c r="H29" s="183">
        <f ca="1">IF(ISERROR($V29),"",OFFSET('Smelter Look-up'!$G$4,$V29-4,0))</f>
        <v>0</v>
      </c>
      <c r="I29" s="184" t="str">
        <f ca="1">IF(ISERROR($V29),"",OFFSET('Smelter Look-up'!$H$4,$V29-4,0))</f>
        <v>Chmielów</v>
      </c>
      <c r="J29" s="184" t="str">
        <f ca="1">IF(ISERROR($V29),"",OFFSET('Smelter Look-up'!$I$4,$V29-4,0))</f>
        <v>Podkarpackie</v>
      </c>
      <c r="K29" s="225"/>
      <c r="L29" s="225"/>
      <c r="M29" s="225"/>
      <c r="N29" s="225"/>
      <c r="O29" s="225"/>
      <c r="P29" s="185" t="s">
        <v>490</v>
      </c>
      <c r="Q29" s="226"/>
      <c r="R29" s="182" t="str">
        <f ca="1">IF(ISERROR($V29),"",OFFSET('Smelter Look-up'!$C$4,$V29-4,0)&amp;"")</f>
        <v>Fenix Metals</v>
      </c>
      <c r="S29" s="181" t="str">
        <f t="shared" ca="1" si="3"/>
        <v>PL</v>
      </c>
      <c r="T29" s="181" t="str">
        <f ca="1">IF(B29="","",IF(ISERROR(MATCH($J29,SorP!$B$1:$B$6230,0)),"",INDIRECT("'SorP'!$A$"&amp;MATCH($J29,SorP!$B$1:$B$6230,0))))</f>
        <v>PL-18</v>
      </c>
      <c r="U29" s="201"/>
      <c r="V29" s="227">
        <f ca="1">IF(C29="",NA(),IF(OR(C29="Smelter not listed",C29="Smelter not yet identified"),MATCH($B29&amp;$D29,'Smelter Look-up'!$J:$J,0),MATCH($B29&amp;$C29,'Smelter Look-up'!$J:$J,0)))</f>
        <v>427</v>
      </c>
      <c r="X29" s="228">
        <f t="shared" ca="1" si="4"/>
        <v>0</v>
      </c>
      <c r="AB29" s="229" t="str">
        <f t="shared" ca="1" si="5"/>
        <v>TinFenix Metals</v>
      </c>
    </row>
    <row r="30" spans="1:28" s="228" customFormat="1" ht="89.25">
      <c r="A30" s="181" t="s">
        <v>770</v>
      </c>
      <c r="B30" s="182" t="str">
        <f ca="1">IF(LEN(A30)=0,"",INDEX('Smelter Look-up'!$A:$A,MATCH($A30,'Smelter Look-up'!$E:$E,0)))</f>
        <v>Tin</v>
      </c>
      <c r="C30" s="186" t="str">
        <f ca="1">IF(LEN(A30)=0,"",INDEX('Smelter Look-up'!$C:$C,MATCH($A30,'Smelter Look-up'!$E:$E,0)))</f>
        <v>Gejiu Non-Ferrous Metal Processing Co., Ltd.</v>
      </c>
      <c r="D30" s="233"/>
      <c r="E30" s="182" t="str">
        <f ca="1">IF(ISERROR($V30),"",OFFSET('Smelter Look-up'!$D$4,$V30-4,0)&amp;"")</f>
        <v>CHINA</v>
      </c>
      <c r="F30" s="182" t="str">
        <f ca="1">IF(ISERROR($V30),"",OFFSET('Smelter Look-up'!$E$4,$V30-4,0))</f>
        <v>CID000538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5"/>
      <c r="L30" s="225"/>
      <c r="M30" s="225"/>
      <c r="N30" s="225"/>
      <c r="O30" s="225"/>
      <c r="P30" s="185" t="s">
        <v>490</v>
      </c>
      <c r="Q30" s="226"/>
      <c r="R30" s="182" t="str">
        <f ca="1">IF(ISERROR($V30),"",OFFSET('Smelter Look-up'!$C$4,$V30-4,0)&amp;"")</f>
        <v>Gejiu Non-Ferrous Metal Processing Co., Ltd.</v>
      </c>
      <c r="S30" s="181" t="str">
        <f t="shared" ca="1" si="3"/>
        <v>CN</v>
      </c>
      <c r="T30" s="181" t="str">
        <f ca="1">IF(B30="","",IF(ISERROR(MATCH($J30,SorP!$B$1:$B$6230,0)),"",INDIRECT("'SorP'!$A$"&amp;MATCH($J30,SorP!$B$1:$B$6230,0))))</f>
        <v>CN-YN</v>
      </c>
      <c r="U30" s="201"/>
      <c r="V30" s="227">
        <f ca="1">IF(C30="",NA(),IF(OR(C30="Smelter not listed",C30="Smelter not yet identified"),MATCH($B30&amp;$D30,'Smelter Look-up'!$J:$J,0),MATCH($B30&amp;$C30,'Smelter Look-up'!$J:$J,0)))</f>
        <v>433</v>
      </c>
      <c r="X30" s="228">
        <f t="shared" ca="1" si="4"/>
        <v>0</v>
      </c>
      <c r="AB30" s="229" t="str">
        <f t="shared" ca="1" si="5"/>
        <v>TinGejiu Non-Ferrous Metal Processing Co., Ltd.</v>
      </c>
    </row>
    <row r="31" spans="1:28" s="228" customFormat="1" ht="102">
      <c r="A31" s="181" t="s">
        <v>2553</v>
      </c>
      <c r="B31" s="182" t="str">
        <f ca="1">IF(LEN(A31)=0,"",INDEX('Smelter Look-up'!$A:$A,MATCH($A31,'Smelter Look-up'!$E:$E,0)))</f>
        <v>Tin</v>
      </c>
      <c r="C31" s="186" t="str">
        <f ca="1">IF(LEN(A31)=0,"",INDEX('Smelter Look-up'!$C:$C,MATCH($A31,'Smelter Look-up'!$E:$E,0)))</f>
        <v>Guangdong Hanhe Non-Ferrous Metal Co., Ltd.</v>
      </c>
      <c r="D31" s="233"/>
      <c r="E31" s="182" t="str">
        <f ca="1">IF(ISERROR($V31),"",OFFSET('Smelter Look-up'!$D$4,$V31-4,0)&amp;"")</f>
        <v>CHINA</v>
      </c>
      <c r="F31" s="182" t="str">
        <f ca="1">IF(ISERROR($V31),"",OFFSET('Smelter Look-up'!$E$4,$V31-4,0))</f>
        <v>CID003116</v>
      </c>
      <c r="G31" s="182" t="str">
        <f ca="1">IF(C31=$X$4,IF(ISERROR($V31),"Enter smelter details","RMI"),IF(ISERROR($V31),"",OFFSET('Smelter Look-up'!$F$4,$V31-4,0)))</f>
        <v>RMI</v>
      </c>
      <c r="H31" s="183">
        <f ca="1">IF(ISERROR($V31),"",OFFSET('Smelter Look-up'!$G$4,$V31-4,0))</f>
        <v>0</v>
      </c>
      <c r="I31" s="184" t="str">
        <f ca="1">IF(ISERROR($V31),"",OFFSET('Smelter Look-up'!$H$4,$V31-4,0))</f>
        <v>Chaozhou</v>
      </c>
      <c r="J31" s="184" t="str">
        <f ca="1">IF(ISERROR($V31),"",OFFSET('Smelter Look-up'!$I$4,$V31-4,0))</f>
        <v>Guangdong Sheng</v>
      </c>
      <c r="K31" s="225"/>
      <c r="L31" s="225"/>
      <c r="M31" s="225"/>
      <c r="N31" s="225"/>
      <c r="O31" s="225"/>
      <c r="P31" s="185" t="s">
        <v>490</v>
      </c>
      <c r="Q31" s="226"/>
      <c r="R31" s="182" t="str">
        <f ca="1">IF(ISERROR($V31),"",OFFSET('Smelter Look-up'!$C$4,$V31-4,0)&amp;"")</f>
        <v>Guangdong Hanhe Non-Ferrous Metal Co., Ltd.</v>
      </c>
      <c r="S31" s="181" t="str">
        <f t="shared" ca="1" si="3"/>
        <v>CN</v>
      </c>
      <c r="T31" s="181" t="str">
        <f ca="1">IF(B31="","",IF(ISERROR(MATCH($J31,SorP!$B$1:$B$6230,0)),"",INDIRECT("'SorP'!$A$"&amp;MATCH($J31,SorP!$B$1:$B$6230,0))))</f>
        <v>CN-GD</v>
      </c>
      <c r="U31" s="201"/>
      <c r="V31" s="227">
        <f ca="1">IF(C31="",NA(),IF(OR(C31="Smelter not listed",C31="Smelter not yet identified"),MATCH($B31&amp;$D31,'Smelter Look-up'!$J:$J,0),MATCH($B31&amp;$C31,'Smelter Look-up'!$J:$J,0)))</f>
        <v>439</v>
      </c>
      <c r="X31" s="228">
        <f t="shared" ca="1" si="4"/>
        <v>0</v>
      </c>
      <c r="AB31" s="229" t="str">
        <f t="shared" ca="1" si="5"/>
        <v>TinGuangdong Hanhe Non-Ferrous Metal Co., Ltd.</v>
      </c>
    </row>
    <row r="32" spans="1:28" s="228" customFormat="1" ht="63.75">
      <c r="A32" s="181" t="s">
        <v>1801</v>
      </c>
      <c r="B32" s="182" t="str">
        <f ca="1">IF(LEN(A32)=0,"",INDEX('Smelter Look-up'!$A:$A,MATCH($A32,'Smelter Look-up'!$E:$E,0)))</f>
        <v>Tin</v>
      </c>
      <c r="C32" s="186" t="str">
        <f ca="1">IF(LEN(A32)=0,"",INDEX('Smelter Look-up'!$C:$C,MATCH($A32,'Smelter Look-up'!$E:$E,0)))</f>
        <v>Jiangxi New Nanshan Technology Ltd.</v>
      </c>
      <c r="D32" s="233"/>
      <c r="E32" s="182" t="str">
        <f ca="1">IF(ISERROR($V32),"",OFFSET('Smelter Look-up'!$D$4,$V32-4,0)&amp;"")</f>
        <v>CHINA</v>
      </c>
      <c r="F32" s="182" t="str">
        <f ca="1">IF(ISERROR($V32),"",OFFSET('Smelter Look-up'!$E$4,$V32-4,0))</f>
        <v>CID001231</v>
      </c>
      <c r="G32" s="182" t="str">
        <f ca="1">IF(C32=$X$4,IF(ISERROR($V32),"Enter smelter details","RMI"),IF(ISERROR($V32),"",OFFSET('Smelter Look-up'!$F$4,$V32-4,0)))</f>
        <v>RMI</v>
      </c>
      <c r="H32" s="183">
        <f ca="1">IF(ISERROR($V32),"",OFFSET('Smelter Look-up'!$G$4,$V32-4,0))</f>
        <v>0</v>
      </c>
      <c r="I32" s="184" t="str">
        <f ca="1">IF(ISERROR($V32),"",OFFSET('Smelter Look-up'!$H$4,$V32-4,0))</f>
        <v>Ganzhou</v>
      </c>
      <c r="J32" s="184" t="str">
        <f ca="1">IF(ISERROR($V32),"",OFFSET('Smelter Look-up'!$I$4,$V32-4,0))</f>
        <v>Jiangxi Sheng</v>
      </c>
      <c r="K32" s="225"/>
      <c r="L32" s="225"/>
      <c r="M32" s="225"/>
      <c r="N32" s="225"/>
      <c r="O32" s="225"/>
      <c r="P32" s="185" t="s">
        <v>490</v>
      </c>
      <c r="Q32" s="226"/>
      <c r="R32" s="182" t="str">
        <f ca="1">IF(ISERROR($V32),"",OFFSET('Smelter Look-up'!$C$4,$V32-4,0)&amp;"")</f>
        <v>Jiangxi New Nanshan Technology Ltd.</v>
      </c>
      <c r="S32" s="181" t="str">
        <f t="shared" ca="1" si="3"/>
        <v>CN</v>
      </c>
      <c r="T32" s="181" t="str">
        <f ca="1">IF(B32="","",IF(ISERROR(MATCH($J32,SorP!$B$1:$B$6230,0)),"",INDIRECT("'SorP'!$A$"&amp;MATCH($J32,SorP!$B$1:$B$6230,0))))</f>
        <v>CN-JX</v>
      </c>
      <c r="U32" s="201"/>
      <c r="V32" s="227">
        <f ca="1">IF(C32="",NA(),IF(OR(C32="Smelter not listed",C32="Smelter not yet identified"),MATCH($B32&amp;$D32,'Smelter Look-up'!$J:$J,0),MATCH($B32&amp;$C32,'Smelter Look-up'!$J:$J,0)))</f>
        <v>448</v>
      </c>
      <c r="X32" s="228">
        <f t="shared" ca="1" si="4"/>
        <v>0</v>
      </c>
      <c r="AB32" s="229" t="str">
        <f t="shared" ca="1" si="5"/>
        <v>TinJiangxi New Nanshan Technology Ltd.</v>
      </c>
    </row>
    <row r="33" spans="1:28" s="228" customFormat="1" ht="51">
      <c r="A33" s="181" t="s">
        <v>1794</v>
      </c>
      <c r="B33" s="182" t="str">
        <f ca="1">IF(LEN(A33)=0,"",INDEX('Smelter Look-up'!$A:$A,MATCH($A33,'Smelter Look-up'!$E:$E,0)))</f>
        <v>Tin</v>
      </c>
      <c r="C33" s="186" t="str">
        <f ca="1">IF(LEN(A33)=0,"",INDEX('Smelter Look-up'!$C:$C,MATCH($A33,'Smelter Look-up'!$E:$E,0)))</f>
        <v>Metallic Resources, Inc.</v>
      </c>
      <c r="D33" s="233"/>
      <c r="E33" s="182" t="str">
        <f ca="1">IF(ISERROR($V33),"",OFFSET('Smelter Look-up'!$D$4,$V33-4,0)&amp;"")</f>
        <v>UNITED STATES OF AMERICA</v>
      </c>
      <c r="F33" s="182" t="str">
        <f ca="1">IF(ISERROR($V33),"",OFFSET('Smelter Look-up'!$E$4,$V33-4,0))</f>
        <v>CID001142</v>
      </c>
      <c r="G33" s="182" t="str">
        <f ca="1">IF(C33=$X$4,IF(ISERROR($V33),"Enter smelter details","RMI"),IF(ISERROR($V33),"",OFFSET('Smelter Look-up'!$F$4,$V33-4,0)))</f>
        <v>RMI</v>
      </c>
      <c r="H33" s="183">
        <f ca="1">IF(ISERROR($V33),"",OFFSET('Smelter Look-up'!$G$4,$V33-4,0))</f>
        <v>0</v>
      </c>
      <c r="I33" s="184" t="str">
        <f ca="1">IF(ISERROR($V33),"",OFFSET('Smelter Look-up'!$H$4,$V33-4,0))</f>
        <v>Twinsburg</v>
      </c>
      <c r="J33" s="184" t="str">
        <f ca="1">IF(ISERROR($V33),"",OFFSET('Smelter Look-up'!$I$4,$V33-4,0))</f>
        <v>Ohio</v>
      </c>
      <c r="K33" s="225"/>
      <c r="L33" s="225"/>
      <c r="M33" s="225"/>
      <c r="N33" s="225"/>
      <c r="O33" s="225"/>
      <c r="P33" s="185" t="s">
        <v>490</v>
      </c>
      <c r="Q33" s="226"/>
      <c r="R33" s="182" t="str">
        <f ca="1">IF(ISERROR($V33),"",OFFSET('Smelter Look-up'!$C$4,$V33-4,0)&amp;"")</f>
        <v>Metallic Resources, Inc.</v>
      </c>
      <c r="S33" s="181" t="str">
        <f t="shared" ca="1" si="3"/>
        <v>US</v>
      </c>
      <c r="T33" s="181" t="str">
        <f ca="1">IF(B33="","",IF(ISERROR(MATCH($J33,SorP!$B$1:$B$6230,0)),"",INDIRECT("'SorP'!$A$"&amp;MATCH($J33,SorP!$B$1:$B$6230,0))))</f>
        <v>US-OH</v>
      </c>
      <c r="U33" s="201"/>
      <c r="V33" s="227">
        <f ca="1">IF(C33="",NA(),IF(OR(C33="Smelter not listed",C33="Smelter not yet identified"),MATCH($B33&amp;$D33,'Smelter Look-up'!$J:$J,0),MATCH($B33&amp;$C33,'Smelter Look-up'!$J:$J,0)))</f>
        <v>461</v>
      </c>
      <c r="X33" s="228">
        <f t="shared" ca="1" si="4"/>
        <v>0</v>
      </c>
      <c r="AB33" s="229" t="str">
        <f t="shared" ca="1" si="5"/>
        <v>TinMetallic Resources, Inc.</v>
      </c>
    </row>
    <row r="34" spans="1:28" s="228" customFormat="1" ht="38.25">
      <c r="A34" s="181" t="s">
        <v>1831</v>
      </c>
      <c r="B34" s="182" t="str">
        <f ca="1">IF(LEN(A34)=0,"",INDEX('Smelter Look-up'!$A:$A,MATCH($A34,'Smelter Look-up'!$E:$E,0)))</f>
        <v>Tin</v>
      </c>
      <c r="C34" s="186" t="str">
        <f ca="1">IF(LEN(A34)=0,"",INDEX('Smelter Look-up'!$C:$C,MATCH($A34,'Smelter Look-up'!$E:$E,0)))</f>
        <v>Metallo Spain S.L.U.</v>
      </c>
      <c r="D34" s="233"/>
      <c r="E34" s="182" t="str">
        <f ca="1">IF(ISERROR($V34),"",OFFSET('Smelter Look-up'!$D$4,$V34-4,0)&amp;"")</f>
        <v>SPAIN</v>
      </c>
      <c r="F34" s="182" t="str">
        <f ca="1">IF(ISERROR($V34),"",OFFSET('Smelter Look-up'!$E$4,$V34-4,0))</f>
        <v>CID002774</v>
      </c>
      <c r="G34" s="182" t="str">
        <f ca="1">IF(C34=$X$4,IF(ISERROR($V34),"Enter smelter details","RMI"),IF(ISERROR($V34),"",OFFSET('Smelter Look-up'!$F$4,$V34-4,0)))</f>
        <v>RMI</v>
      </c>
      <c r="H34" s="183">
        <f ca="1">IF(ISERROR($V34),"",OFFSET('Smelter Look-up'!$G$4,$V34-4,0))</f>
        <v>0</v>
      </c>
      <c r="I34" s="184" t="str">
        <f ca="1">IF(ISERROR($V34),"",OFFSET('Smelter Look-up'!$H$4,$V34-4,0))</f>
        <v>Berango</v>
      </c>
      <c r="J34" s="184" t="str">
        <f ca="1">IF(ISERROR($V34),"",OFFSET('Smelter Look-up'!$I$4,$V34-4,0))</f>
        <v>Bizkaia</v>
      </c>
      <c r="K34" s="225"/>
      <c r="L34" s="225"/>
      <c r="M34" s="225"/>
      <c r="N34" s="225"/>
      <c r="O34" s="225"/>
      <c r="P34" s="185" t="s">
        <v>490</v>
      </c>
      <c r="Q34" s="226"/>
      <c r="R34" s="182" t="str">
        <f ca="1">IF(ISERROR($V34),"",OFFSET('Smelter Look-up'!$C$4,$V34-4,0)&amp;"")</f>
        <v>Metallo Spain S.L.U.</v>
      </c>
      <c r="S34" s="181" t="str">
        <f t="shared" ca="1" si="3"/>
        <v>ES</v>
      </c>
      <c r="T34" s="181" t="str">
        <f ca="1">IF(B34="","",IF(ISERROR(MATCH($J34,SorP!$B$1:$B$6230,0)),"",INDIRECT("'SorP'!$A$"&amp;MATCH($J34,SorP!$B$1:$B$6230,0))))</f>
        <v>ES-BI</v>
      </c>
      <c r="U34" s="201"/>
      <c r="V34" s="227">
        <f ca="1">IF(C34="",NA(),IF(OR(C34="Smelter not listed",C34="Smelter not yet identified"),MATCH($B34&amp;$D34,'Smelter Look-up'!$J:$J,0),MATCH($B34&amp;$C34,'Smelter Look-up'!$J:$J,0)))</f>
        <v>463</v>
      </c>
      <c r="X34" s="228">
        <f t="shared" ca="1" si="4"/>
        <v>0</v>
      </c>
      <c r="AB34" s="229" t="str">
        <f t="shared" ca="1" si="5"/>
        <v>TinMetallo Spain S.L.U.</v>
      </c>
    </row>
    <row r="35" spans="1:28" s="228" customFormat="1" ht="51">
      <c r="A35" s="181" t="s">
        <v>775</v>
      </c>
      <c r="B35" s="182" t="str">
        <f ca="1">IF(LEN(A35)=0,"",INDEX('Smelter Look-up'!$A:$A,MATCH($A35,'Smelter Look-up'!$E:$E,0)))</f>
        <v>Tin</v>
      </c>
      <c r="C35" s="186" t="str">
        <f ca="1">IF(LEN(A35)=0,"",INDEX('Smelter Look-up'!$C:$C,MATCH($A35,'Smelter Look-up'!$E:$E,0)))</f>
        <v>Mineracao Taboca S.A.</v>
      </c>
      <c r="D35" s="233"/>
      <c r="E35" s="182" t="str">
        <f ca="1">IF(ISERROR($V35),"",OFFSET('Smelter Look-up'!$D$4,$V35-4,0)&amp;"")</f>
        <v>BRAZIL</v>
      </c>
      <c r="F35" s="182" t="str">
        <f ca="1">IF(ISERROR($V35),"",OFFSET('Smelter Look-up'!$E$4,$V35-4,0))</f>
        <v>CID001173</v>
      </c>
      <c r="G35" s="182" t="str">
        <f ca="1">IF(C35=$X$4,IF(ISERROR($V35),"Enter smelter details","RMI"),IF(ISERROR($V35),"",OFFSET('Smelter Look-up'!$F$4,$V35-4,0)))</f>
        <v>RMI</v>
      </c>
      <c r="H35" s="183">
        <f ca="1">IF(ISERROR($V35),"",OFFSET('Smelter Look-up'!$G$4,$V35-4,0))</f>
        <v>0</v>
      </c>
      <c r="I35" s="184" t="str">
        <f ca="1">IF(ISERROR($V35),"",OFFSET('Smelter Look-up'!$H$4,$V35-4,0))</f>
        <v>Bairro Guarapiranga</v>
      </c>
      <c r="J35" s="184" t="str">
        <f ca="1">IF(ISERROR($V35),"",OFFSET('Smelter Look-up'!$I$4,$V35-4,0))</f>
        <v>São Paulo</v>
      </c>
      <c r="K35" s="225"/>
      <c r="L35" s="225"/>
      <c r="M35" s="225"/>
      <c r="N35" s="225"/>
      <c r="O35" s="225"/>
      <c r="P35" s="185" t="s">
        <v>490</v>
      </c>
      <c r="Q35" s="226"/>
      <c r="R35" s="182" t="str">
        <f ca="1">IF(ISERROR($V35),"",OFFSET('Smelter Look-up'!$C$4,$V35-4,0)&amp;"")</f>
        <v>Mineracao Taboca S.A.</v>
      </c>
      <c r="S35" s="181" t="str">
        <f t="shared" ca="1" si="3"/>
        <v>BR</v>
      </c>
      <c r="T35" s="181" t="str">
        <f ca="1">IF(B35="","",IF(ISERROR(MATCH($J35,SorP!$B$1:$B$6230,0)),"",INDIRECT("'SorP'!$A$"&amp;MATCH($J35,SorP!$B$1:$B$6230,0))))</f>
        <v>BR-SP</v>
      </c>
      <c r="U35" s="201"/>
      <c r="V35" s="227">
        <f ca="1">IF(C35="",NA(),IF(OR(C35="Smelter not listed",C35="Smelter not yet identified"),MATCH($B35&amp;$D35,'Smelter Look-up'!$J:$J,0),MATCH($B35&amp;$C35,'Smelter Look-up'!$J:$J,0)))</f>
        <v>464</v>
      </c>
      <c r="X35" s="228">
        <f t="shared" ca="1" si="4"/>
        <v>0</v>
      </c>
      <c r="AB35" s="229" t="str">
        <f t="shared" ca="1" si="5"/>
        <v>TinMineracao Taboca S.A.</v>
      </c>
    </row>
    <row r="36" spans="1:28" s="228" customFormat="1" ht="63.75">
      <c r="A36" s="181" t="s">
        <v>781</v>
      </c>
      <c r="B36" s="182" t="str">
        <f ca="1">IF(LEN(A36)=0,"",INDEX('Smelter Look-up'!$A:$A,MATCH($A36,'Smelter Look-up'!$E:$E,0)))</f>
        <v>Tin</v>
      </c>
      <c r="C36" s="186" t="str">
        <f ca="1">IF(LEN(A36)=0,"",INDEX('Smelter Look-up'!$C:$C,MATCH($A36,'Smelter Look-up'!$E:$E,0)))</f>
        <v>PT Artha Cipta Langgeng</v>
      </c>
      <c r="D36" s="233"/>
      <c r="E36" s="182" t="str">
        <f ca="1">IF(ISERROR($V36),"",OFFSET('Smelter Look-up'!$D$4,$V36-4,0)&amp;"")</f>
        <v>INDONESIA</v>
      </c>
      <c r="F36" s="182" t="str">
        <f ca="1">IF(ISERROR($V36),"",OFFSET('Smelter Look-up'!$E$4,$V36-4,0))</f>
        <v>CID001399</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5"/>
      <c r="L36" s="225"/>
      <c r="M36" s="225"/>
      <c r="N36" s="225"/>
      <c r="O36" s="225"/>
      <c r="P36" s="185" t="s">
        <v>490</v>
      </c>
      <c r="Q36" s="226"/>
      <c r="R36" s="182" t="str">
        <f ca="1">IF(ISERROR($V36),"",OFFSET('Smelter Look-up'!$C$4,$V36-4,0)&amp;"")</f>
        <v>PT Artha Cipta Langgeng</v>
      </c>
      <c r="S36" s="181" t="str">
        <f t="shared" ca="1" si="3"/>
        <v>ID</v>
      </c>
      <c r="T36" s="181" t="str">
        <f ca="1">IF(B36="","",IF(ISERROR(MATCH($J36,SorP!$B$1:$B$6230,0)),"",INDIRECT("'SorP'!$A$"&amp;MATCH($J36,SorP!$B$1:$B$6230,0))))</f>
        <v>ID-BB</v>
      </c>
      <c r="U36" s="201"/>
      <c r="V36" s="227">
        <f ca="1">IF(C36="",NA(),IF(OR(C36="Smelter not listed",C36="Smelter not yet identified"),MATCH($B36&amp;$D36,'Smelter Look-up'!$J:$J,0),MATCH($B36&amp;$C36,'Smelter Look-up'!$J:$J,0)))</f>
        <v>484</v>
      </c>
      <c r="X36" s="228">
        <f t="shared" ca="1" si="4"/>
        <v>0</v>
      </c>
      <c r="AB36" s="229" t="str">
        <f t="shared" ca="1" si="5"/>
        <v>TinPT Artha Cipta Langgeng</v>
      </c>
    </row>
    <row r="37" spans="1:28" s="228" customFormat="1" ht="25.5">
      <c r="A37" s="181" t="s">
        <v>786</v>
      </c>
      <c r="B37" s="182" t="str">
        <f ca="1">IF(LEN(A37)=0,"",INDEX('Smelter Look-up'!$A:$A,MATCH($A37,'Smelter Look-up'!$E:$E,0)))</f>
        <v>Tin</v>
      </c>
      <c r="C37" s="186" t="str">
        <f ca="1">IF(LEN(A37)=0,"",INDEX('Smelter Look-up'!$C:$C,MATCH($A37,'Smelter Look-up'!$E:$E,0)))</f>
        <v>Rui Da Hung</v>
      </c>
      <c r="D37" s="233"/>
      <c r="E37" s="182" t="str">
        <f ca="1">IF(ISERROR($V37),"",OFFSET('Smelter Look-up'!$D$4,$V37-4,0)&amp;"")</f>
        <v>TAIWAN, PROVINCE OF CHINA</v>
      </c>
      <c r="F37" s="182" t="str">
        <f ca="1">IF(ISERROR($V37),"",OFFSET('Smelter Look-up'!$E$4,$V37-4,0))</f>
        <v>CID001539</v>
      </c>
      <c r="G37" s="182" t="str">
        <f ca="1">IF(C37=$X$4,IF(ISERROR($V37),"Enter smelter details","RMI"),IF(ISERROR($V37),"",OFFSET('Smelter Look-up'!$F$4,$V37-4,0)))</f>
        <v>RMI</v>
      </c>
      <c r="H37" s="183">
        <f ca="1">IF(ISERROR($V37),"",OFFSET('Smelter Look-up'!$G$4,$V37-4,0))</f>
        <v>0</v>
      </c>
      <c r="I37" s="184" t="str">
        <f ca="1">IF(ISERROR($V37),"",OFFSET('Smelter Look-up'!$H$4,$V37-4,0))</f>
        <v>Longtan Shiang Taoyuan</v>
      </c>
      <c r="J37" s="184" t="str">
        <f ca="1">IF(ISERROR($V37),"",OFFSET('Smelter Look-up'!$I$4,$V37-4,0))</f>
        <v>Taoyuan</v>
      </c>
      <c r="K37" s="225"/>
      <c r="L37" s="225"/>
      <c r="M37" s="225"/>
      <c r="N37" s="225"/>
      <c r="O37" s="225"/>
      <c r="P37" s="185" t="s">
        <v>490</v>
      </c>
      <c r="Q37" s="226"/>
      <c r="R37" s="182" t="str">
        <f ca="1">IF(ISERROR($V37),"",OFFSET('Smelter Look-up'!$C$4,$V37-4,0)&amp;"")</f>
        <v>Rui Da Hung</v>
      </c>
      <c r="S37" s="181" t="str">
        <f t="shared" ref="S37:S67" ca="1" si="6">IF(B37="","",IF(ISERROR(MATCH($E37,CL,0)),"Unknown",INDIRECT("'C'!$A$"&amp;MATCH($E37,CL,0)+1)))</f>
        <v>TW</v>
      </c>
      <c r="T37" s="181" t="str">
        <f ca="1">IF(B37="","",IF(ISERROR(MATCH($J37,SorP!$B$1:$B$6230,0)),"",INDIRECT("'SorP'!$A$"&amp;MATCH($J37,SorP!$B$1:$B$6230,0))))</f>
        <v>TW-TAO</v>
      </c>
      <c r="U37" s="201"/>
      <c r="V37" s="227">
        <f ca="1">IF(C37="",NA(),IF(OR(C37="Smelter not listed",C37="Smelter not yet identified"),MATCH($B37&amp;$D37,'Smelter Look-up'!$J:$J,0),MATCH($B37&amp;$C37,'Smelter Look-up'!$J:$J,0)))</f>
        <v>516</v>
      </c>
      <c r="X37" s="228">
        <f t="shared" ref="X37:X67" ca="1" si="7">IF(AND(C37="Smelter not listed",OR(LEN(D37)=0,LEN(E37)=0)),1,0)</f>
        <v>0</v>
      </c>
      <c r="AB37" s="229" t="str">
        <f t="shared" ref="AB37:AB67" ca="1" si="8">B37&amp;C37</f>
        <v>TinRui Da Hung</v>
      </c>
    </row>
    <row r="38" spans="1:28" s="228" customFormat="1" ht="102">
      <c r="A38" s="181" t="s">
        <v>790</v>
      </c>
      <c r="B38" s="182" t="str">
        <f ca="1">IF(LEN(A38)=0,"",INDEX('Smelter Look-up'!$A:$A,MATCH($A38,'Smelter Look-up'!$E:$E,0)))</f>
        <v>Tin</v>
      </c>
      <c r="C38" s="186" t="str">
        <f ca="1">IF(LEN(A38)=0,"",INDEX('Smelter Look-up'!$C:$C,MATCH($A38,'Smelter Look-up'!$E:$E,0)))</f>
        <v>Yunnan Chengfeng Non-ferrous Metals Co., Ltd.</v>
      </c>
      <c r="D38" s="233"/>
      <c r="E38" s="182" t="str">
        <f ca="1">IF(ISERROR($V38),"",OFFSET('Smelter Look-up'!$D$4,$V38-4,0)&amp;"")</f>
        <v>CHINA</v>
      </c>
      <c r="F38" s="182" t="str">
        <f ca="1">IF(ISERROR($V38),"",OFFSET('Smelter Look-up'!$E$4,$V38-4,0))</f>
        <v>CID002158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5"/>
      <c r="L38" s="225"/>
      <c r="M38" s="225"/>
      <c r="N38" s="225"/>
      <c r="O38" s="225"/>
      <c r="P38" s="185" t="s">
        <v>490</v>
      </c>
      <c r="Q38" s="226"/>
      <c r="R38" s="182" t="str">
        <f ca="1">IF(ISERROR($V38),"",OFFSET('Smelter Look-up'!$C$4,$V38-4,0)&amp;"")</f>
        <v>Yunnan Chengfeng Non-ferrous Metals Co., Ltd.</v>
      </c>
      <c r="S38" s="181" t="str">
        <f t="shared" ca="1" si="6"/>
        <v>CN</v>
      </c>
      <c r="T38" s="181" t="str">
        <f ca="1">IF(B38="","",IF(ISERROR(MATCH($J38,SorP!$B$1:$B$6230,0)),"",INDIRECT("'SorP'!$A$"&amp;MATCH($J38,SorP!$B$1:$B$6230,0))))</f>
        <v>CN-YN</v>
      </c>
      <c r="U38" s="201"/>
      <c r="V38" s="227">
        <f ca="1">IF(C38="",NA(),IF(OR(C38="Smelter not listed",C38="Smelter not yet identified"),MATCH($B38&amp;$D38,'Smelter Look-up'!$J:$J,0),MATCH($B38&amp;$C38,'Smelter Look-up'!$J:$J,0)))</f>
        <v>540</v>
      </c>
      <c r="X38" s="228">
        <f t="shared" ca="1" si="7"/>
        <v>0</v>
      </c>
      <c r="AB38" s="229" t="str">
        <f t="shared" ca="1" si="8"/>
        <v>TinYunnan Chengfeng Non-ferrous Metals Co., Ltd.</v>
      </c>
    </row>
    <row r="39" spans="1:28" s="228" customFormat="1" ht="38.25">
      <c r="A39" s="181" t="s">
        <v>666</v>
      </c>
      <c r="B39" s="182" t="str">
        <f ca="1">IF(LEN(A39)=0,"",INDEX('Smelter Look-up'!$A:$A,MATCH($A39,'Smelter Look-up'!$E:$E,0)))</f>
        <v>Gold</v>
      </c>
      <c r="C39" s="186" t="str">
        <f ca="1">IF(LEN(A39)=0,"",INDEX('Smelter Look-up'!$C:$C,MATCH($A39,'Smelter Look-up'!$E:$E,0)))</f>
        <v>Chimet S.p.A.</v>
      </c>
      <c r="D39" s="233"/>
      <c r="E39" s="182" t="str">
        <f ca="1">IF(ISERROR($V39),"",OFFSET('Smelter Look-up'!$D$4,$V39-4,0)&amp;"")</f>
        <v>ITALY</v>
      </c>
      <c r="F39" s="182" t="str">
        <f ca="1">IF(ISERROR($V39),"",OFFSET('Smelter Look-up'!$E$4,$V39-4,0))</f>
        <v>CID000233</v>
      </c>
      <c r="G39" s="182" t="str">
        <f ca="1">IF(C39=$X$4,IF(ISERROR($V39),"Enter smelter details","RMI"),IF(ISERROR($V39),"",OFFSET('Smelter Look-up'!$F$4,$V39-4,0)))</f>
        <v>RMI</v>
      </c>
      <c r="H39" s="183">
        <f ca="1">IF(ISERROR($V39),"",OFFSET('Smelter Look-up'!$G$4,$V39-4,0))</f>
        <v>0</v>
      </c>
      <c r="I39" s="184" t="str">
        <f ca="1">IF(ISERROR($V39),"",OFFSET('Smelter Look-up'!$H$4,$V39-4,0))</f>
        <v>Arezzo</v>
      </c>
      <c r="J39" s="184" t="str">
        <f ca="1">IF(ISERROR($V39),"",OFFSET('Smelter Look-up'!$I$4,$V39-4,0))</f>
        <v>Toscana</v>
      </c>
      <c r="K39" s="225"/>
      <c r="L39" s="225"/>
      <c r="M39" s="225"/>
      <c r="N39" s="225"/>
      <c r="O39" s="225"/>
      <c r="P39" s="185" t="s">
        <v>490</v>
      </c>
      <c r="Q39" s="226"/>
      <c r="R39" s="182" t="str">
        <f ca="1">IF(ISERROR($V39),"",OFFSET('Smelter Look-up'!$C$4,$V39-4,0)&amp;"")</f>
        <v>Chimet S.p.A.</v>
      </c>
      <c r="S39" s="181" t="str">
        <f t="shared" ca="1" si="6"/>
        <v>IT</v>
      </c>
      <c r="T39" s="181" t="str">
        <f ca="1">IF(B39="","",IF(ISERROR(MATCH($J39,SorP!$B$1:$B$6230,0)),"",INDIRECT("'SorP'!$A$"&amp;MATCH($J39,SorP!$B$1:$B$6230,0))))</f>
        <v>IT-52</v>
      </c>
      <c r="U39" s="201"/>
      <c r="V39" s="227">
        <f ca="1">IF(C39="",NA(),IF(OR(C39="Smelter not listed",C39="Smelter not yet identified"),MATCH($B39&amp;$D39,'Smelter Look-up'!$J:$J,0),MATCH($B39&amp;$C39,'Smelter Look-up'!$J:$J,0)))</f>
        <v>55</v>
      </c>
      <c r="X39" s="228">
        <f t="shared" ca="1" si="7"/>
        <v>0</v>
      </c>
      <c r="AB39" s="229" t="str">
        <f t="shared" ca="1" si="8"/>
        <v>GoldChimet S.p.A.</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ref="S68" ca="1" si="9">IF(B68="","",IF(ISERROR(MATCH($E68,CL,0)),"Unknown",INDIRECT("'C'!$A$"&amp;MATCH($E68,CL,0)+1)))</f>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ref="X68" ca="1" si="10">IF(AND(C68="Smelter not listed",OR(LEN(D68)=0,LEN(E68)=0)),1,0)</f>
        <v>0</v>
      </c>
      <c r="AB68" s="229" t="str">
        <f t="shared" ref="AB68" si="11">B68&amp;C68</f>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S100" ca="1" si="12">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X100" ca="1" si="13">IF(AND(C69="Smelter not listed",OR(LEN(D69)=0,LEN(E69)=0)),1,0)</f>
        <v>0</v>
      </c>
      <c r="AB69" s="229" t="str">
        <f t="shared" ref="AB69:AB100" si="14">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2"/>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3"/>
        <v>0</v>
      </c>
      <c r="AB70" s="229" t="str">
        <f t="shared" si="14"/>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5">IF(B101="","",IF(ISERROR(MATCH($E101,CL,0)),"Unknown",INDIRECT("'C'!$A$"&amp;MATCH($E101,CL,0)+1)))</f>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ref="X101:X131" ca="1" si="16">IF(AND(C101="Smelter not listed",OR(LEN(D101)=0,LEN(E101)=0)),1,0)</f>
        <v>0</v>
      </c>
      <c r="AB101" s="229" t="str">
        <f t="shared" ref="AB101:AB131" si="17">B101&amp;C101</f>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8">IF(B132="","",IF(ISERROR(MATCH($E132,CL,0)),"Unknown",INDIRECT("'C'!$A$"&amp;MATCH($E132,CL,0)+1)))</f>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ref="X132" ca="1" si="19">IF(AND(C132="Smelter not listed",OR(LEN(D132)=0,LEN(E132)=0)),1,0)</f>
        <v>0</v>
      </c>
      <c r="AB132" s="229" t="str">
        <f t="shared" ref="AB132" si="20">B132&amp;C132</f>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21">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X164" ca="1" si="22">IF(AND(C133="Smelter not listed",OR(LEN(D133)=0,LEN(E133)=0)),1,0)</f>
        <v>0</v>
      </c>
      <c r="AB133" s="229" t="str">
        <f t="shared" ref="AB133:AB164" si="23">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4">IF(B165="","",IF(ISERROR(MATCH($E165,CL,0)),"Unknown",INDIRECT("'C'!$A$"&amp;MATCH($E165,CL,0)+1)))</f>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ref="X165:X195" ca="1" si="25">IF(AND(C165="Smelter not listed",OR(LEN(D165)=0,LEN(E165)=0)),1,0)</f>
        <v>0</v>
      </c>
      <c r="AB165" s="229" t="str">
        <f t="shared" ref="AB165:AB195" si="26">B165&amp;C165</f>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7">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8">IF(AND(C196="Smelter not listed",OR(LEN(D196)=0,LEN(E196)=0)),1,0)</f>
        <v>0</v>
      </c>
      <c r="AB196" s="229" t="str">
        <f t="shared" ref="AB196" si="29">B196&amp;C196</f>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30">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31">IF(AND(C197="Smelter not listed",OR(LEN(D197)=0,LEN(E197)=0)),1,0)</f>
        <v>0</v>
      </c>
      <c r="AB197" s="229" t="str">
        <f t="shared" ref="AB197:AB228" si="32">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3">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4">IF(AND(C229="Smelter not listed",OR(LEN(D229)=0,LEN(E229)=0)),1,0)</f>
        <v>0</v>
      </c>
      <c r="AB229" s="229" t="str">
        <f t="shared" ref="AB229:AB259" si="35">B229&amp;C229</f>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6">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7">IF(AND(C260="Smelter not listed",OR(LEN(D260)=0,LEN(E260)=0)),1,0)</f>
        <v>0</v>
      </c>
      <c r="AB260" s="229" t="str">
        <f t="shared" ref="AB260" si="38">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9">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40">IF(AND(C261="Smelter not listed",OR(LEN(D261)=0,LEN(E261)=0)),1,0)</f>
        <v>0</v>
      </c>
      <c r="AB261" s="229" t="str">
        <f t="shared" ref="AB261:AB292" si="41">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42">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3">IF(AND(C293="Smelter not listed",OR(LEN(D293)=0,LEN(E293)=0)),1,0)</f>
        <v>0</v>
      </c>
      <c r="AB293" s="229" t="str">
        <f t="shared" ref="AB293:AB323" si="44">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5">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6">IF(AND(C324="Smelter not listed",OR(LEN(D324)=0,LEN(E324)=0)),1,0)</f>
        <v>0</v>
      </c>
      <c r="AB324" s="229" t="str">
        <f t="shared" ref="AB324" si="47">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8">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9">IF(AND(C325="Smelter not listed",OR(LEN(D325)=0,LEN(E325)=0)),1,0)</f>
        <v>0</v>
      </c>
      <c r="AB325" s="229" t="str">
        <f t="shared" ref="AB325:AB356" si="50">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1">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52">IF(AND(C357="Smelter not listed",OR(LEN(D357)=0,LEN(E357)=0)),1,0)</f>
        <v>0</v>
      </c>
      <c r="AB357" s="229" t="str">
        <f t="shared" ref="AB357:AB387" si="53">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4">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5">IF(AND(C388="Smelter not listed",OR(LEN(D388)=0,LEN(E388)=0)),1,0)</f>
        <v>0</v>
      </c>
      <c r="AB388" s="229" t="str">
        <f t="shared" ref="AB388" si="56">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7">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8">IF(AND(C389="Smelter not listed",OR(LEN(D389)=0,LEN(E389)=0)),1,0)</f>
        <v>0</v>
      </c>
      <c r="AB389" s="229" t="str">
        <f t="shared" ref="AB389:AB420"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0">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61">IF(AND(C421="Smelter not listed",OR(LEN(D421)=0,LEN(E421)=0)),1,0)</f>
        <v>0</v>
      </c>
      <c r="AB421" s="229" t="str">
        <f t="shared" ref="AB421:AB451" si="62">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3">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4">IF(AND(C452="Smelter not listed",OR(LEN(D452)=0,LEN(E452)=0)),1,0)</f>
        <v>0</v>
      </c>
      <c r="AB452" s="229" t="str">
        <f t="shared" ref="AB452" si="65">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6">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7">IF(AND(C453="Smelter not listed",OR(LEN(D453)=0,LEN(E453)=0)),1,0)</f>
        <v>0</v>
      </c>
      <c r="AB453" s="229" t="str">
        <f t="shared" ref="AB453:AB484"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9">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70">IF(AND(C485="Smelter not listed",OR(LEN(D485)=0,LEN(E485)=0)),1,0)</f>
        <v>0</v>
      </c>
      <c r="AB485" s="229" t="str">
        <f t="shared" ref="AB485:AB515" si="71">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2">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3">IF(AND(C516="Smelter not listed",OR(LEN(D516)=0,LEN(E516)=0)),1,0)</f>
        <v>0</v>
      </c>
      <c r="AB516" s="229" t="str">
        <f t="shared" ref="AB516" si="74">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5">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6">IF(AND(C517="Smelter not listed",OR(LEN(D517)=0,LEN(E517)=0)),1,0)</f>
        <v>0</v>
      </c>
      <c r="AB517" s="229" t="str">
        <f t="shared" ref="AB517:AB548"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8">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9">IF(AND(C549="Smelter not listed",OR(LEN(D549)=0,LEN(E549)=0)),1,0)</f>
        <v>0</v>
      </c>
      <c r="AB549" s="229" t="str">
        <f t="shared" ref="AB549:AB579" si="80">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2">IF(AND(C580="Smelter not listed",OR(LEN(D580)=0,LEN(E580)=0)),1,0)</f>
        <v>0</v>
      </c>
      <c r="AB580" s="229" t="str">
        <f t="shared" ref="AB580" si="83">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4">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5">IF(AND(C585="Smelter not listed",OR(LEN(D585)=0,LEN(E585)=0)),1,0)</f>
        <v>0</v>
      </c>
      <c r="AB585" s="229" t="str">
        <f t="shared" ref="AB585" si="86">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7">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8">IF(AND(C586="Smelter not listed",OR(LEN(D586)=0,LEN(E586)=0)),1,0)</f>
        <v>0</v>
      </c>
      <c r="AB586" s="229" t="str">
        <f t="shared" ref="AB586:AB633"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0">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91">IF(AND(C634="Smelter not listed",OR(LEN(D634)=0,LEN(E634)=0)),1,0)</f>
        <v>0</v>
      </c>
      <c r="AB634" s="229" t="str">
        <f t="shared" ref="AB634" si="92">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3">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4">IF(AND(C635="Smelter not listed",OR(LEN(D635)=0,LEN(E635)=0)),1,0)</f>
        <v>0</v>
      </c>
      <c r="AB635" s="229" t="str">
        <f t="shared" ref="AB635:AB666"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6">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7">IF(AND(C667="Smelter not listed",OR(LEN(D667)=0,LEN(E667)=0)),1,0)</f>
        <v>0</v>
      </c>
      <c r="AB667" s="229" t="str">
        <f t="shared" ref="AB667:AB697" si="98">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9">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100">IF(AND(C698="Smelter not listed",OR(LEN(D698)=0,LEN(E698)=0)),1,0)</f>
        <v>0</v>
      </c>
      <c r="AB698" s="229" t="str">
        <f t="shared" ref="AB698" si="101">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2">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3">IF(AND(C699="Smelter not listed",OR(LEN(D699)=0,LEN(E699)=0)),1,0)</f>
        <v>0</v>
      </c>
      <c r="AB699" s="229" t="str">
        <f t="shared" ref="AB699:AB730"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5">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6">IF(AND(C731="Smelter not listed",OR(LEN(D731)=0,LEN(E731)=0)),1,0)</f>
        <v>0</v>
      </c>
      <c r="AB731" s="229" t="str">
        <f t="shared" ref="AB731:AB761" si="107">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8">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9">IF(AND(C762="Smelter not listed",OR(LEN(D762)=0,LEN(E762)=0)),1,0)</f>
        <v>0</v>
      </c>
      <c r="AB762" s="229" t="str">
        <f t="shared" ref="AB762" si="110">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1">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12">IF(AND(C763="Smelter not listed",OR(LEN(D763)=0,LEN(E763)=0)),1,0)</f>
        <v>0</v>
      </c>
      <c r="AB763" s="229" t="str">
        <f t="shared" ref="AB763:AB794"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4">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5">IF(AND(C795="Smelter not listed",OR(LEN(D795)=0,LEN(E795)=0)),1,0)</f>
        <v>0</v>
      </c>
      <c r="AB795" s="229" t="str">
        <f t="shared" ref="AB795:AB825" si="116">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7">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8">IF(AND(C826="Smelter not listed",OR(LEN(D826)=0,LEN(E826)=0)),1,0)</f>
        <v>0</v>
      </c>
      <c r="AB826" s="229" t="str">
        <f t="shared" ref="AB826" si="119">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0">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21">IF(AND(C827="Smelter not listed",OR(LEN(D827)=0,LEN(E827)=0)),1,0)</f>
        <v>0</v>
      </c>
      <c r="AB827" s="229" t="str">
        <f t="shared" ref="AB827:AB858"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3">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4">IF(AND(C859="Smelter not listed",OR(LEN(D859)=0,LEN(E859)=0)),1,0)</f>
        <v>0</v>
      </c>
      <c r="AB859" s="229" t="str">
        <f t="shared" ref="AB859:AB889" si="125">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6">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7">IF(AND(C890="Smelter not listed",OR(LEN(D890)=0,LEN(E890)=0)),1,0)</f>
        <v>0</v>
      </c>
      <c r="AB890" s="229" t="str">
        <f t="shared" ref="AB890" si="128">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9">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30">IF(AND(C891="Smelter not listed",OR(LEN(D891)=0,LEN(E891)=0)),1,0)</f>
        <v>0</v>
      </c>
      <c r="AB891" s="229" t="str">
        <f t="shared" ref="AB891:AB922"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2">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3">IF(AND(C923="Smelter not listed",OR(LEN(D923)=0,LEN(E923)=0)),1,0)</f>
        <v>0</v>
      </c>
      <c r="AB923" s="229" t="str">
        <f t="shared" ref="AB923:AB953" si="134">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5">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6">IF(AND(C954="Smelter not listed",OR(LEN(D954)=0,LEN(E954)=0)),1,0)</f>
        <v>0</v>
      </c>
      <c r="AB954" s="229" t="str">
        <f t="shared" ref="AB954" si="137">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8">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9">IF(AND(C955="Smelter not listed",OR(LEN(D955)=0,LEN(E955)=0)),1,0)</f>
        <v>0</v>
      </c>
      <c r="AB955" s="229" t="str">
        <f t="shared" ref="AB955:AB986"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1">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42">IF(AND(C987="Smelter not listed",OR(LEN(D987)=0,LEN(E987)=0)),1,0)</f>
        <v>0</v>
      </c>
      <c r="AB987" s="229" t="str">
        <f t="shared" ref="AB987:AB1017" si="143">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4">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5">IF(AND(C1018="Smelter not listed",OR(LEN(D1018)=0,LEN(E1018)=0)),1,0)</f>
        <v>0</v>
      </c>
      <c r="AB1018" s="229" t="str">
        <f t="shared" ref="AB1018" si="146">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7">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8">IF(AND(C1019="Smelter not listed",OR(LEN(D1019)=0,LEN(E1019)=0)),1,0)</f>
        <v>0</v>
      </c>
      <c r="AB1019" s="229" t="str">
        <f t="shared" ref="AB1019:AB1050"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0">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51">IF(AND(C1051="Smelter not listed",OR(LEN(D1051)=0,LEN(E1051)=0)),1,0)</f>
        <v>0</v>
      </c>
      <c r="AB1051" s="229" t="str">
        <f t="shared" ref="AB1051:AB1081" si="152">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3">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4">IF(AND(C1082="Smelter not listed",OR(LEN(D1082)=0,LEN(E1082)=0)),1,0)</f>
        <v>0</v>
      </c>
      <c r="AB1082" s="229" t="str">
        <f t="shared" ref="AB1082" si="155">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6">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7">IF(AND(C1083="Smelter not listed",OR(LEN(D1083)=0,LEN(E1083)=0)),1,0)</f>
        <v>0</v>
      </c>
      <c r="AB1083" s="229" t="str">
        <f t="shared" ref="AB1083:AB1114"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9">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60">IF(AND(C1115="Smelter not listed",OR(LEN(D1115)=0,LEN(E1115)=0)),1,0)</f>
        <v>0</v>
      </c>
      <c r="AB1115" s="229" t="str">
        <f t="shared" ref="AB1115:AB1145" si="161">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2">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3">IF(AND(C1146="Smelter not listed",OR(LEN(D1146)=0,LEN(E1146)=0)),1,0)</f>
        <v>0</v>
      </c>
      <c r="AB1146" s="229" t="str">
        <f t="shared" ref="AB1146" si="164">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5">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6">IF(AND(C1147="Smelter not listed",OR(LEN(D1147)=0,LEN(E1147)=0)),1,0)</f>
        <v>0</v>
      </c>
      <c r="AB1147" s="229" t="str">
        <f t="shared" ref="AB1147:AB1178"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8">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9">IF(AND(C1179="Smelter not listed",OR(LEN(D1179)=0,LEN(E1179)=0)),1,0)</f>
        <v>0</v>
      </c>
      <c r="AB1179" s="229" t="str">
        <f t="shared" ref="AB1179:AB1209" si="170">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1">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72">IF(AND(C1210="Smelter not listed",OR(LEN(D1210)=0,LEN(E1210)=0)),1,0)</f>
        <v>0</v>
      </c>
      <c r="AB1210" s="229" t="str">
        <f t="shared" ref="AB1210" si="173">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4">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5">IF(AND(C1211="Smelter not listed",OR(LEN(D1211)=0,LEN(E1211)=0)),1,0)</f>
        <v>0</v>
      </c>
      <c r="AB1211" s="229" t="str">
        <f t="shared" ref="AB1211:AB1242"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7">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8">IF(AND(C1243="Smelter not listed",OR(LEN(D1243)=0,LEN(E1243)=0)),1,0)</f>
        <v>0</v>
      </c>
      <c r="AB1243" s="229" t="str">
        <f t="shared" ref="AB1243:AB1273" si="179">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0">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81">IF(AND(C1274="Smelter not listed",OR(LEN(D1274)=0,LEN(E1274)=0)),1,0)</f>
        <v>0</v>
      </c>
      <c r="AB1274" s="229" t="str">
        <f t="shared" ref="AB1274" si="182">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3">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4">IF(AND(C1275="Smelter not listed",OR(LEN(D1275)=0,LEN(E1275)=0)),1,0)</f>
        <v>0</v>
      </c>
      <c r="AB1275" s="229" t="str">
        <f t="shared" ref="AB1275:AB1306"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6">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7">IF(AND(C1307="Smelter not listed",OR(LEN(D1307)=0,LEN(E1307)=0)),1,0)</f>
        <v>0</v>
      </c>
      <c r="AB1307" s="229" t="str">
        <f t="shared" ref="AB1307:AB1337" si="188">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9">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90">IF(AND(C1338="Smelter not listed",OR(LEN(D1338)=0,LEN(E1338)=0)),1,0)</f>
        <v>0</v>
      </c>
      <c r="AB1338" s="229" t="str">
        <f t="shared" ref="AB1338" si="191">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2">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3">IF(AND(C1339="Smelter not listed",OR(LEN(D1339)=0,LEN(E1339)=0)),1,0)</f>
        <v>0</v>
      </c>
      <c r="AB1339" s="229" t="str">
        <f t="shared" ref="AB1339:AB1370"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5">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6">IF(AND(C1371="Smelter not listed",OR(LEN(D1371)=0,LEN(E1371)=0)),1,0)</f>
        <v>0</v>
      </c>
      <c r="AB1371" s="229" t="str">
        <f t="shared" ref="AB1371:AB1401" si="197">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8">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9">IF(AND(C1402="Smelter not listed",OR(LEN(D1402)=0,LEN(E1402)=0)),1,0)</f>
        <v>0</v>
      </c>
      <c r="AB1402" s="229" t="str">
        <f t="shared" ref="AB1402" si="200">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1">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202">IF(AND(C1403="Smelter not listed",OR(LEN(D1403)=0,LEN(E1403)=0)),1,0)</f>
        <v>0</v>
      </c>
      <c r="AB1403" s="229" t="str">
        <f t="shared" ref="AB1403:AB1434"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4">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5">IF(AND(C1435="Smelter not listed",OR(LEN(D1435)=0,LEN(E1435)=0)),1,0)</f>
        <v>0</v>
      </c>
      <c r="AB1435" s="229" t="str">
        <f t="shared" ref="AB1435:AB1465" si="206">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7">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8">IF(AND(C1466="Smelter not listed",OR(LEN(D1466)=0,LEN(E1466)=0)),1,0)</f>
        <v>0</v>
      </c>
      <c r="AB1466" s="229" t="str">
        <f t="shared" ref="AB1466" si="209">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0">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11">IF(AND(C1467="Smelter not listed",OR(LEN(D1467)=0,LEN(E1467)=0)),1,0)</f>
        <v>0</v>
      </c>
      <c r="AB1467" s="229" t="str">
        <f t="shared" ref="AB1467:AB1498"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3">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4">IF(AND(C1499="Smelter not listed",OR(LEN(D1499)=0,LEN(E1499)=0)),1,0)</f>
        <v>0</v>
      </c>
      <c r="AB1499" s="229" t="str">
        <f t="shared" ref="AB1499:AB1529" si="215">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6">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7">IF(AND(C1530="Smelter not listed",OR(LEN(D1530)=0,LEN(E1530)=0)),1,0)</f>
        <v>0</v>
      </c>
      <c r="AB1530" s="229" t="str">
        <f t="shared" ref="AB1530" si="218">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9">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20">IF(AND(C1531="Smelter not listed",OR(LEN(D1531)=0,LEN(E1531)=0)),1,0)</f>
        <v>0</v>
      </c>
      <c r="AB1531" s="229" t="str">
        <f t="shared" ref="AB1531:AB1562"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2">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3">IF(AND(C1563="Smelter not listed",OR(LEN(D1563)=0,LEN(E1563)=0)),1,0)</f>
        <v>0</v>
      </c>
      <c r="AB1563" s="229" t="str">
        <f t="shared" ref="AB1563:AB1593" si="224">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5">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6">IF(AND(C1594="Smelter not listed",OR(LEN(D1594)=0,LEN(E1594)=0)),1,0)</f>
        <v>0</v>
      </c>
      <c r="AB1594" s="229" t="str">
        <f t="shared" ref="AB1594" si="227">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8">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9">IF(AND(C1595="Smelter not listed",OR(LEN(D1595)=0,LEN(E1595)=0)),1,0)</f>
        <v>0</v>
      </c>
      <c r="AB1595" s="229" t="str">
        <f t="shared" ref="AB1595:AB1626"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1">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32">IF(AND(C1627="Smelter not listed",OR(LEN(D1627)=0,LEN(E1627)=0)),1,0)</f>
        <v>0</v>
      </c>
      <c r="AB1627" s="229" t="str">
        <f t="shared" ref="AB1627:AB1657" si="233">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4">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5">IF(AND(C1658="Smelter not listed",OR(LEN(D1658)=0,LEN(E1658)=0)),1,0)</f>
        <v>0</v>
      </c>
      <c r="AB1658" s="229" t="str">
        <f t="shared" ref="AB1658" si="236">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7">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8">IF(AND(C1659="Smelter not listed",OR(LEN(D1659)=0,LEN(E1659)=0)),1,0)</f>
        <v>0</v>
      </c>
      <c r="AB1659" s="229" t="str">
        <f t="shared" ref="AB1659:AB1690"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0">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41">IF(AND(C1691="Smelter not listed",OR(LEN(D1691)=0,LEN(E1691)=0)),1,0)</f>
        <v>0</v>
      </c>
      <c r="AB1691" s="229" t="str">
        <f t="shared" ref="AB1691:AB1721" si="242">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3">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4">IF(AND(C1722="Smelter not listed",OR(LEN(D1722)=0,LEN(E1722)=0)),1,0)</f>
        <v>0</v>
      </c>
      <c r="AB1722" s="229" t="str">
        <f t="shared" ref="AB1722" si="245">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6">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7">IF(AND(C1723="Smelter not listed",OR(LEN(D1723)=0,LEN(E1723)=0)),1,0)</f>
        <v>0</v>
      </c>
      <c r="AB1723" s="229" t="str">
        <f t="shared" ref="AB1723:AB1754"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9">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50">IF(AND(C1755="Smelter not listed",OR(LEN(D1755)=0,LEN(E1755)=0)),1,0)</f>
        <v>0</v>
      </c>
      <c r="AB1755" s="229" t="str">
        <f t="shared" ref="AB1755:AB1785" si="251">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2">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3">IF(AND(C1786="Smelter not listed",OR(LEN(D1786)=0,LEN(E1786)=0)),1,0)</f>
        <v>0</v>
      </c>
      <c r="AB1786" s="229" t="str">
        <f t="shared" ref="AB1786" si="254">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5">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6">IF(AND(C1787="Smelter not listed",OR(LEN(D1787)=0,LEN(E1787)=0)),1,0)</f>
        <v>0</v>
      </c>
      <c r="AB1787" s="229" t="str">
        <f t="shared" ref="AB1787:AB1818"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8">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9">IF(AND(C1819="Smelter not listed",OR(LEN(D1819)=0,LEN(E1819)=0)),1,0)</f>
        <v>0</v>
      </c>
      <c r="AB1819" s="229" t="str">
        <f t="shared" ref="AB1819:AB1849" si="260">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1">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62">IF(AND(C1850="Smelter not listed",OR(LEN(D1850)=0,LEN(E1850)=0)),1,0)</f>
        <v>0</v>
      </c>
      <c r="AB1850" s="229" t="str">
        <f t="shared" ref="AB1850" si="263">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4">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5">IF(AND(C1851="Smelter not listed",OR(LEN(D1851)=0,LEN(E1851)=0)),1,0)</f>
        <v>0</v>
      </c>
      <c r="AB1851" s="229" t="str">
        <f t="shared" ref="AB1851:AB1882"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7">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8">IF(AND(C1883="Smelter not listed",OR(LEN(D1883)=0,LEN(E1883)=0)),1,0)</f>
        <v>0</v>
      </c>
      <c r="AB1883" s="229" t="str">
        <f t="shared" ref="AB1883:AB1913" si="269">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0">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71">IF(AND(C1914="Smelter not listed",OR(LEN(D1914)=0,LEN(E1914)=0)),1,0)</f>
        <v>0</v>
      </c>
      <c r="AB1914" s="229" t="str">
        <f t="shared" ref="AB1914" si="272">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3">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4">IF(AND(C1915="Smelter not listed",OR(LEN(D1915)=0,LEN(E1915)=0)),1,0)</f>
        <v>0</v>
      </c>
      <c r="AB1915" s="229" t="str">
        <f t="shared" ref="AB1915:AB1946"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6">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7">IF(AND(C1947="Smelter not listed",OR(LEN(D1947)=0,LEN(E1947)=0)),1,0)</f>
        <v>0</v>
      </c>
      <c r="AB1947" s="229" t="str">
        <f t="shared" ref="AB1947:AB1977" si="278">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9">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80">IF(AND(C1978="Smelter not listed",OR(LEN(D1978)=0,LEN(E1978)=0)),1,0)</f>
        <v>0</v>
      </c>
      <c r="AB1978" s="229" t="str">
        <f t="shared" ref="AB1978" si="281">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2">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3">IF(AND(C1979="Smelter not listed",OR(LEN(D1979)=0,LEN(E1979)=0)),1,0)</f>
        <v>0</v>
      </c>
      <c r="AB1979" s="229" t="str">
        <f t="shared" ref="AB1979:AB2010"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5">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6">IF(AND(C2011="Smelter not listed",OR(LEN(D2011)=0,LEN(E2011)=0)),1,0)</f>
        <v>0</v>
      </c>
      <c r="AB2011" s="229" t="str">
        <f t="shared" ref="AB2011:AB2041" si="287">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8">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9">IF(AND(C2042="Smelter not listed",OR(LEN(D2042)=0,LEN(E2042)=0)),1,0)</f>
        <v>0</v>
      </c>
      <c r="AB2042" s="229" t="str">
        <f t="shared" ref="AB2042" si="290">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1">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92">IF(AND(C2043="Smelter not listed",OR(LEN(D2043)=0,LEN(E2043)=0)),1,0)</f>
        <v>0</v>
      </c>
      <c r="AB2043" s="229" t="str">
        <f t="shared" ref="AB2043:AB2074"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4">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5">IF(AND(C2075="Smelter not listed",OR(LEN(D2075)=0,LEN(E2075)=0)),1,0)</f>
        <v>0</v>
      </c>
      <c r="AB2075" s="229" t="str">
        <f t="shared" ref="AB2075:AB2105" si="296">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7">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8">IF(AND(C2106="Smelter not listed",OR(LEN(D2106)=0,LEN(E2106)=0)),1,0)</f>
        <v>0</v>
      </c>
      <c r="AB2106" s="229" t="str">
        <f t="shared" ref="AB2106" si="299">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0">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301">IF(AND(C2107="Smelter not listed",OR(LEN(D2107)=0,LEN(E2107)=0)),1,0)</f>
        <v>0</v>
      </c>
      <c r="AB2107" s="229" t="str">
        <f t="shared" ref="AB2107:AB2138"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3">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4">IF(AND(C2139="Smelter not listed",OR(LEN(D2139)=0,LEN(E2139)=0)),1,0)</f>
        <v>0</v>
      </c>
      <c r="AB2139" s="229" t="str">
        <f t="shared" ref="AB2139:AB2169" si="305">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6">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7">IF(AND(C2170="Smelter not listed",OR(LEN(D2170)=0,LEN(E2170)=0)),1,0)</f>
        <v>0</v>
      </c>
      <c r="AB2170" s="229" t="str">
        <f t="shared" ref="AB2170" si="308">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9">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10">IF(AND(C2171="Smelter not listed",OR(LEN(D2171)=0,LEN(E2171)=0)),1,0)</f>
        <v>0</v>
      </c>
      <c r="AB2171" s="229" t="str">
        <f t="shared" ref="AB2171:AB2202"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2">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3">IF(AND(C2203="Smelter not listed",OR(LEN(D2203)=0,LEN(E2203)=0)),1,0)</f>
        <v>0</v>
      </c>
      <c r="AB2203" s="229" t="str">
        <f t="shared" ref="AB2203:AB2233" si="314">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5">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6">IF(AND(C2234="Smelter not listed",OR(LEN(D2234)=0,LEN(E2234)=0)),1,0)</f>
        <v>0</v>
      </c>
      <c r="AB2234" s="229" t="str">
        <f t="shared" ref="AB2234" si="317">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8">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9">IF(AND(C2235="Smelter not listed",OR(LEN(D2235)=0,LEN(E2235)=0)),1,0)</f>
        <v>0</v>
      </c>
      <c r="AB2235" s="229" t="str">
        <f t="shared" ref="AB2235:AB2266"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1">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22">IF(AND(C2267="Smelter not listed",OR(LEN(D2267)=0,LEN(E2267)=0)),1,0)</f>
        <v>0</v>
      </c>
      <c r="AB2267" s="229" t="str">
        <f t="shared" ref="AB2267:AB2297" si="323">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4">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5">IF(AND(C2298="Smelter not listed",OR(LEN(D2298)=0,LEN(E2298)=0)),1,0)</f>
        <v>0</v>
      </c>
      <c r="AB2298" s="229" t="str">
        <f t="shared" ref="AB2298" si="326">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7">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8">IF(AND(C2299="Smelter not listed",OR(LEN(D2299)=0,LEN(E2299)=0)),1,0)</f>
        <v>0</v>
      </c>
      <c r="AB2299" s="229" t="str">
        <f t="shared" ref="AB2299:AB2330"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0">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31">IF(AND(C2331="Smelter not listed",OR(LEN(D2331)=0,LEN(E2331)=0)),1,0)</f>
        <v>0</v>
      </c>
      <c r="AB2331" s="229" t="str">
        <f t="shared" ref="AB2331:AB2361" si="332">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3">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4">IF(AND(C2362="Smelter not listed",OR(LEN(D2362)=0,LEN(E2362)=0)),1,0)</f>
        <v>0</v>
      </c>
      <c r="AB2362" s="229" t="str">
        <f t="shared" ref="AB2362" si="335">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6">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7">IF(AND(C2363="Smelter not listed",OR(LEN(D2363)=0,LEN(E2363)=0)),1,0)</f>
        <v>0</v>
      </c>
      <c r="AB2363" s="229" t="str">
        <f t="shared" ref="AB2363:AB2394"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9">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40">IF(AND(C2395="Smelter not listed",OR(LEN(D2395)=0,LEN(E2395)=0)),1,0)</f>
        <v>0</v>
      </c>
      <c r="AB2395" s="229" t="str">
        <f t="shared" ref="AB2395:AB2425" si="341">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2">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3">IF(AND(C2426="Smelter not listed",OR(LEN(D2426)=0,LEN(E2426)=0)),1,0)</f>
        <v>0</v>
      </c>
      <c r="AB2426" s="229" t="str">
        <f t="shared" ref="AB2426" si="344">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5">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6">IF(AND(C2427="Smelter not listed",OR(LEN(D2427)=0,LEN(E2427)=0)),1,0)</f>
        <v>0</v>
      </c>
      <c r="AB2427" s="229" t="str">
        <f t="shared" ref="AB2427:AB2458"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8">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9">IF(AND(C2459="Smelter not listed",OR(LEN(D2459)=0,LEN(E2459)=0)),1,0)</f>
        <v>0</v>
      </c>
      <c r="AB2459" s="229" t="str">
        <f t="shared" ref="AB2459:AB2489" si="350">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1">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ref="AB2490" si="352">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3">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4"/>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D7B816-3B58-41D0-8CE9-44BEF6B6D131}"/>
    </customSheetView>
  </customSheetViews>
  <mergeCells count="3">
    <mergeCell ref="J2:O2"/>
    <mergeCell ref="B3:E3"/>
    <mergeCell ref="G3:I3"/>
  </mergeCells>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frank.schunder@isabellenhuette.de</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004927719348205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hermann-josef.schmidt@isabellenhuette.de</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44833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1">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1">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898</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388" t="str">
        <f ca="1">OFFSET(L!$C$1,MATCH("General"&amp;"Cpy",L!$A:$A,0)-1,SL,,)</f>
        <v>© 2022 Responsible Minerals Initiative. All rights reserved.</v>
      </c>
      <c r="C2006" s="388"/>
      <c r="D2006" s="388"/>
      <c r="E2006" s="282"/>
    </row>
    <row r="2007" spans="1:5" ht="13.5"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Schunder</cp:lastModifiedBy>
  <cp:lastPrinted>2015-04-21T20:47:43Z</cp:lastPrinted>
  <dcterms:created xsi:type="dcterms:W3CDTF">2010-06-21T21:00:23Z</dcterms:created>
  <dcterms:modified xsi:type="dcterms:W3CDTF">2022-09-29T11:11:11Z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